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2_31.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83" i="1" l="1"/>
  <c r="N183" i="1"/>
  <c r="B181" i="1" l="1"/>
  <c r="O182" i="1"/>
  <c r="O181" i="1"/>
  <c r="N182" i="1"/>
  <c r="N181" i="1"/>
  <c r="N112" i="1"/>
  <c r="N110" i="1"/>
  <c r="O108" i="1"/>
  <c r="N108" i="1"/>
  <c r="N102" i="1"/>
  <c r="O102" i="1"/>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O110" i="1"/>
  <c r="O109" i="1"/>
  <c r="N109" i="1"/>
  <c r="C109" i="1"/>
  <c r="B109" i="1"/>
  <c r="L108"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<sst xmlns="http://schemas.openxmlformats.org/spreadsheetml/2006/main" count="2763" uniqueCount="718">
  <si>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</si>
  <si>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</si>
  <si>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</si>
  <si>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</si>
  <si>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</si>
  <si>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</si>
  <si>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</si>
  <si>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</si>
  <si>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</si>
  <si>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</si>
  <si>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</si>
  <si>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</si>
  <si>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</si>
  <si>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</si>
  <si>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</si>
  <si>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</si>
  <si>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</si>
  <si>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</si>
  <si>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</si>
  <si>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</si>
  <si>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</si>
  <si>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</si>
  <si>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</si>
  <si>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</si>
  <si>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</si>
  <si>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</si>
  <si>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</si>
  <si>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</si>
  <si>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</si>
  <si>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</si>
  <si>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</si>
  <si>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</si>
  <si>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</si>
  <si>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</si>
  <si>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</si>
  <si>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</si>
  <si>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</si>
  <si>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</si>
  <si>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</si>
  <si>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</si>
  <si>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</si>
  <si>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</si>
  <si>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</si>
  <si>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</si>
  <si>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</si>
  <si>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</si>
  <si>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</si>
  <si>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</si>
  <si>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</si>
  <si>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</si>
  <si>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</si>
  <si>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</si>
  <si>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</si>
  <si>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</si>
  <si>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</si>
  <si>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</si>
  <si>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</si>
  <si>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</si>
  <si>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</si>
  <si>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</si>
  <si>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</si>
  <si>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</si>
  <si>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</si>
  <si>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</si>
  <si>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</si>
  <si>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</si>
  <si>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</si>
  <si>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</si>
  <si>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</si>
  <si>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</si>
  <si>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</si>
  <si>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</si>
  <si>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</si>
  <si>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</si>
  <si>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</si>
  <si>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</si>
  <si>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</si>
  <si>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</si>
  <si>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</si>
  <si>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</si>
  <si>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</si>
  <si>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</si>
  <si>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</si>
  <si>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</si>
  <si>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</si>
  <si>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</si>
  <si>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</si>
  <si>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</si>
  <si>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</si>
  <si>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</si>
  <si>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</si>
  <si>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</si>
  <si>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</si>
  <si>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</si>
  <si>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</si>
  <si>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</si>
  <si>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</si>
  <si>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</si>
  <si>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</si>
  <si>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</si>
  <si>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</si>
  <si>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</si>
  <si>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</si>
  <si>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</si>
  <si>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</si>
  <si>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</si>
  <si>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</si>
  <si>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</si>
  <si>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</si>
  <si>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</si>
  <si>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</si>
  <si>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</si>
  <si>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</si>
  <si>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</si>
  <si>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</si>
  <si>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</si>
  <si>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</si>
  <si>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</si>
  <si>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</si>
  <si>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</si>
  <si>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</si>
  <si>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</si>
  <si>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</si>
  <si>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</si>
  <si>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</si>
  <si>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</si>
  <si>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</si>
  <si>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</si>
  <si>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</si>
  <si>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</si>
  <si>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</si>
  <si>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</si>
  <si>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</si>
  <si>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</si>
  <si>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</si>
  <si>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</si>
  <si>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</si>
  <si>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</si>
  <si>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</si>
  <si>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</si>
  <si>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</si>
  <si>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</si>
  <si>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</si>
  <si>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</si>
  <si>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</si>
  <si>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</si>
  <si>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</si>
  <si>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</si>
  <si>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</si>
  <si>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</si>
  <si>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</si>
  <si>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</si>
  <si>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</si>
  <si>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</si>
  <si>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</si>
  <si>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</si>
  <si>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</si>
  <si>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</si>
  <si>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</si>
  <si>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</si>
  <si>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</si>
  <si>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</si>
  <si>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</si>
  <si>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</si>
  <si>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</si>
  <si>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</si>
  <si>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</si>
  <si>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</si>
  <si>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</si>
  <si>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</si>
  <si>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</si>
  <si>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</si>
  <si>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</si>
  <si>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</si>
  <si>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</si>
  <si>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</si>
  <si>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</si>
  <si>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</si>
  <si>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</si>
  <si>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</si>
  <si>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</si>
  <si>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</si>
  <si>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</si>
  <si>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</si>
  <si>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</si>
  <si>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</si>
  <si>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</si>
  <si>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</si>
  <si>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</si>
  <si>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</si>
  <si>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</si>
  <si>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</si>
  <si>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</si>
  <si>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</si>
  <si>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</si>
  <si>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</si>
  <si>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</si>
  <si>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</si>
  <si>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</si>
  <si>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</si>
  <si>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</si>
  <si>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</si>
  <si>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</si>
  <si>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</si>
  <si>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</si>
  <si>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</si>
  <si>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</si>
  <si>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</si>
  <si>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</si>
  <si>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</si>
  <si>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</si>
  <si>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</si>
  <si>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</si>
  <si>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</si>
  <si>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</si>
  <si>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</si>
  <si>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</si>
  <si>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</si>
  <si>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</si>
  <si>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</si>
  <si>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</si>
  <si>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</si>
  <si>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</si>
  <si>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</si>
  <si>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</si>
  <si>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</si>
  <si>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</si>
  <si>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</si>
  <si>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</si>
  <si>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</si>
  <si>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</si>
  <si>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</si>
  <si>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</si>
  <si>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</si>
  <si>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</si>
  <si>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</si>
  <si>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</si>
  <si>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</si>
  <si>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</si>
  <si>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</si>
  <si>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</si>
  <si>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</si>
  <si>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</si>
  <si>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</si>
  <si>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</si>
  <si>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</si>
  <si>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</si>
  <si>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</si>
  <si>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</si>
  <si>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</si>
  <si>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</si>
  <si>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</si>
  <si>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</si>
  <si>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</si>
  <si>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</si>
  <si>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</si>
  <si>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</si>
  <si>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</si>
  <si>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</si>
  <si>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</si>
  <si>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</si>
  <si>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</si>
  <si>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</si>
  <si>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</si>
  <si>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</si>
  <si>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</si>
  <si>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</si>
  <si>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</si>
  <si>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</si>
  <si>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</si>
  <si>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</si>
  <si>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</si>
  <si>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</si>
  <si>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</si>
  <si>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</si>
  <si>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</si>
  <si>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</si>
  <si>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</si>
  <si>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</si>
  <si>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</si>
  <si>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</si>
  <si>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</si>
  <si>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</si>
  <si>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</si>
  <si>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</si>
  <si>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</si>
  <si>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</si>
  <si>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</si>
  <si>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</si>
  <si>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</si>
  <si>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</si>
  <si>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</si>
  <si>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</si>
  <si>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</si>
  <si>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</si>
  <si>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</si>
  <si>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</si>
  <si>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</si>
  <si>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</si>
  <si>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</si>
  <si>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</si>
  <si>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</si>
  <si>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</si>
  <si>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</si>
  <si>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</si>
  <si>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</si>
  <si>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</si>
  <si>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</si>
  <si>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</si>
  <si>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</si>
  <si>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</si>
  <si>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</si>
  <si>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</si>
  <si>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</si>
  <si>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</si>
  <si>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</si>
  <si>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</si>
  <si>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</si>
  <si>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</si>
  <si>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</si>
  <si>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</si>
  <si>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</si>
  <si>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</si>
  <si>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</si>
  <si>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</si>
  <si>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</si>
  <si>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</si>
  <si>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</si>
  <si>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</si>
  <si>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</si>
  <si>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</si>
  <si>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</si>
  <si>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</si>
  <si>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</si>
  <si>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</si>
  <si>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</si>
  <si>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</si>
  <si>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</si>
  <si>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</si>
  <si>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</si>
  <si>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</si>
  <si>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</si>
  <si>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</si>
  <si>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</si>
  <si>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</si>
  <si>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</si>
  <si>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</si>
  <si>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</si>
  <si>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</si>
  <si>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</si>
  <si>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</si>
  <si>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</si>
  <si>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</si>
  <si>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</si>
  <si>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</si>
  <si>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</si>
  <si>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</si>
  <si>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</si>
  <si>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</si>
  <si>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</si>
  <si>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</si>
  <si>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</si>
  <si>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</si>
  <si>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</si>
  <si>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</si>
  <si>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</si>
  <si>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</si>
  <si>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</si>
  <si>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</si>
  <si>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</si>
  <si>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</si>
  <si>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</si>
  <si>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</si>
  <si>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</si>
  <si>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</si>
  <si>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</si>
  <si>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</si>
  <si>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</si>
  <si>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</si>
  <si>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</si>
  <si>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</si>
  <si>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</si>
  <si>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</si>
  <si>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</si>
  <si>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</si>
  <si>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</si>
  <si>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</si>
  <si>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</si>
  <si>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</si>
  <si>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</si>
  <si>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</si>
  <si>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</si>
  <si>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</si>
  <si>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</si>
  <si>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</si>
  <si>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</si>
  <si>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</si>
  <si>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</si>
  <si>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</si>
  <si>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</si>
  <si>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</si>
  <si>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</si>
  <si>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</si>
  <si>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</si>
  <si>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</si>
  <si>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</si>
  <si>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</si>
  <si>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</si>
  <si>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</si>
  <si>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</si>
  <si>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</si>
  <si>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</si>
  <si>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</si>
  <si>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</si>
  <si>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</si>
  <si>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</si>
  <si>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</si>
  <si>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</si>
  <si>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</si>
  <si>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</si>
  <si>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</si>
  <si>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</si>
  <si>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</si>
  <si>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</si>
  <si>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</si>
  <si>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</si>
  <si>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</si>
  <si>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</si>
  <si>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</si>
  <si>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</si>
  <si>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</si>
  <si>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</si>
  <si>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</si>
  <si>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</si>
  <si>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</si>
  <si>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</si>
  <si>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</si>
  <si>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</si>
  <si>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</si>
  <si>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</si>
  <si>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</si>
  <si>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</si>
  <si>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</si>
  <si>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</si>
  <si>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</si>
  <si>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</si>
  <si>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</si>
  <si>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</si>
  <si>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</si>
  <si>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</si>
  <si>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</si>
  <si>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</si>
  <si>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</si>
  <si>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</si>
  <si>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</si>
  <si>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</si>
  <si>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</si>
  <si>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</si>
  <si>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</si>
  <si>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</si>
  <si>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</si>
  <si>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</si>
  <si>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</si>
  <si>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</si>
  <si>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</si>
  <si>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</si>
  <si>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</si>
  <si>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</si>
  <si>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</si>
  <si>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</si>
  <si>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</si>
  <si>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</si>
  <si>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</si>
  <si>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</si>
  <si>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</si>
  <si>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</si>
  <si>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</si>
  <si>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</si>
  <si>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</si>
  <si>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</si>
  <si>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</si>
  <si>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</si>
  <si>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</si>
  <si>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</si>
  <si>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</si>
  <si>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</si>
  <si>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</si>
  <si>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</si>
  <si>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</si>
  <si>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</si>
  <si>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</si>
  <si>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</si>
  <si>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</si>
  <si>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</si>
  <si>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</si>
  <si>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</si>
  <si>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</si>
  <si>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</si>
  <si>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</si>
  <si>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</si>
  <si>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</si>
  <si>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</si>
  <si>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</si>
  <si>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</si>
  <si>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</si>
  <si>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</si>
  <si>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</si>
  <si>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</si>
  <si>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</si>
  <si>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</si>
  <si>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</si>
  <si>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</si>
  <si>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</si>
  <si>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</si>
  <si>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</si>
  <si>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</si>
  <si>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</si>
  <si>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</si>
  <si>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</si>
  <si>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</si>
  <si>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</si>
  <si>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</si>
  <si>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</si>
  <si>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</si>
  <si>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</si>
  <si>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</si>
  <si>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</si>
  <si>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</si>
  <si>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</si>
  <si>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</si>
  <si>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</si>
  <si>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</si>
  <si>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</si>
  <si>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</si>
  <si>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</si>
  <si>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</si>
  <si>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</si>
  <si>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</si>
  <si>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</si>
  <si>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</si>
  <si>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</si>
  <si>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</si>
  <si>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</si>
  <si>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</si>
  <si>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</si>
  <si>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</si>
  <si>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</si>
  <si>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</si>
  <si>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</si>
  <si>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</si>
  <si>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</si>
  <si>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</si>
  <si>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</si>
  <si>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</si>
  <si>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</si>
  <si>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</si>
  <si>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</si>
  <si>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</si>
  <si>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</si>
  <si>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</si>
  <si>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</si>
  <si>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</si>
  <si>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</si>
  <si>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</si>
  <si>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</si>
  <si>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</si>
  <si>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</si>
  <si>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</si>
  <si>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</si>
  <si>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</si>
  <si>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</si>
  <si>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</si>
  <si>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</si>
  <si>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</si>
  <si>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</si>
  <si>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</si>
  <si>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</si>
  <si>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</si>
  <si>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</si>
  <si>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</si>
  <si>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</si>
  <si>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</si>
  <si>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</si>
  <si>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</si>
  <si>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</si>
  <si>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</si>
  <si>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</si>
  <si>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</si>
  <si>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</si>
  <si>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</si>
  <si>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</si>
  <si>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</si>
  <si>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</si>
  <si>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</si>
  <si>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</si>
  <si>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</si>
  <si>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</si>
  <si>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</si>
  <si>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</si>
  <si>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</si>
  <si>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</si>
  <si>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</si>
  <si>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</si>
  <si>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</si>
  <si>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</si>
  <si>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</si>
  <si>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</si>
  <si>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</si>
  <si>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</si>
  <si>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</si>
  <si>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</si>
  <si>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</si>
  <si>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</si>
  <si>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</si>
  <si>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</si>
  <si>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</si>
  <si>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</si>
  <si>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</si>
  <si>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</si>
  <si>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</si>
  <si>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</si>
  <si>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</si>
  <si>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</si>
  <si>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</si>
  <si>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</si>
  <si>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</si>
  <si>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</si>
  <si>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</si>
  <si>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</si>
  <si>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</si>
  <si>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</si>
  <si>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</si>
  <si>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</si>
  <si>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</si>
  <si>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</si>
  <si>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</si>
  <si>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</si>
  <si>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</si>
  <si>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</si>
  <si>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</si>
  <si>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</si>
  <si>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</si>
  <si>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</si>
  <si>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</si>
  <si>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</si>
  <si>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</si>
  <si>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</si>
  <si>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</si>
  <si>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</si>
  <si>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</si>
  <si>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</si>
  <si>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</si>
  <si>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</si>
  <si>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</si>
  <si>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</si>
  <si>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</si>
  <si>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</si>
  <si>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</si>
  <si>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</si>
  <si>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</si>
  <si>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</si>
  <si>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</si>
  <si>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</si>
  <si>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</si>
  <si>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</si>
  <si>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</si>
  <si>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</si>
  <si>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</si>
  <si>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</si>
  <si>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</si>
  <si>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</si>
  <si>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</si>
  <si>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</si>
  <si>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</si>
  <si>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</si>
  <si>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</si>
  <si>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</si>
  <si>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</si>
  <si>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</si>
  <si>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</si>
  <si>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</si>
  <si>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</si>
  <si>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</si>
  <si>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</si>
  <si>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</si>
  <si>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</si>
  <si>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</si>
  <si>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</si>
  <si>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</si>
  <si>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</si>
  <si>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</si>
  <si>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</si>
  <si>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</si>
  <si>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</si>
  <si>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</si>
  <si>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</si>
  <si>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</si>
  <si>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</si>
  <si>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</si>
  <si>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</si>
  <si>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</si>
  <si>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</si>
  <si>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</si>
  <si>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</si>
  <si>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</si>
  <si>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С</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</si>
  <si>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</si>
  <si>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</si>
  <si>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</si>
  <si>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</si>
  <si>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</si>
  <si>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</si>
  <si>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</si>
  <si>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</si>
  <si>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</si>
  <si>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УТВЕРЖДАЮ
НАЧАЛЬНИК УПРАВЛЕНИЯ ЗАКУПОК И МАТЕРИАЛЬНО-ТЕХНИЧЕСКОГО СНАБЖЕНИЯ 
ГУП РК "КРЫМТЕПЛОКОММУНЭНЕРГО" 
___________________ В.Н. Тарасов
"31" марта 2023 года</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</si>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</sst>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9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11" fillId="0" borderId="5" xfId="0" applyNumberFormat="1" applyFont="1" applyBorder="1" applyAlignment="1">
      <alignment horizont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3"/>
  <sheetViews>
    <sheetView tabSelected="1" topLeftCell="F181" zoomScaleNormal="100" workbookViewId="0">
      <selection activeCell="T184" sqref="T18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57" t="s">
        <v>715</v>
      </c>
      <c r="W1" s="257"/>
      <c r="X1" s="257"/>
      <c r="Y1" s="257"/>
      <c r="Z1" s="257"/>
    </row>
    <row r="2" spans="1:26" s="1" customFormat="1" ht="80.25" customHeight="1" x14ac:dyDescent="0.25">
      <c r="F2" s="7"/>
      <c r="G2" s="2"/>
      <c r="H2" s="3"/>
      <c r="I2" s="3"/>
      <c r="V2" s="257"/>
      <c r="W2" s="257"/>
      <c r="X2" s="257"/>
      <c r="Y2" s="257"/>
      <c r="Z2" s="257"/>
    </row>
    <row r="3" spans="1:26" s="4" customFormat="1" ht="15.75" x14ac:dyDescent="0.25">
      <c r="A3" s="258" t="s">
        <v>413</v>
      </c>
      <c r="B3" s="258"/>
      <c r="C3" s="258"/>
      <c r="D3" s="258"/>
      <c r="E3" s="258"/>
      <c r="F3" s="258"/>
      <c r="G3" s="258"/>
      <c r="H3" s="258"/>
      <c r="I3" s="258"/>
      <c r="J3" s="258"/>
      <c r="K3" s="258"/>
      <c r="L3" s="258"/>
      <c r="M3" s="258"/>
      <c r="N3" s="258"/>
      <c r="O3" s="258"/>
      <c r="P3" s="258"/>
      <c r="Q3" s="258"/>
      <c r="R3" s="258"/>
      <c r="S3" s="259"/>
      <c r="T3" s="259"/>
      <c r="U3" s="259"/>
      <c r="V3" s="259"/>
      <c r="W3" s="259"/>
      <c r="X3" s="259"/>
      <c r="Y3" s="259"/>
      <c r="Z3" s="259"/>
    </row>
    <row r="4" spans="1:26" s="4" customFormat="1" ht="15.75" x14ac:dyDescent="0.25">
      <c r="A4" s="260"/>
      <c r="B4" s="260"/>
      <c r="C4" s="260"/>
      <c r="D4" s="260"/>
      <c r="E4" s="260"/>
      <c r="F4" s="260"/>
      <c r="G4" s="260"/>
      <c r="H4" s="260"/>
      <c r="I4" s="260"/>
      <c r="J4" s="260"/>
      <c r="K4" s="260"/>
      <c r="L4" s="260"/>
      <c r="M4" s="260"/>
      <c r="N4" s="260"/>
      <c r="O4" s="260"/>
      <c r="P4" s="260"/>
      <c r="Q4" s="260"/>
      <c r="R4" s="260"/>
      <c r="S4" s="261"/>
      <c r="T4" s="261"/>
      <c r="U4" s="261"/>
      <c r="V4" s="261"/>
      <c r="W4" s="261"/>
      <c r="X4" s="261"/>
      <c r="Y4" s="261"/>
      <c r="Z4" s="261"/>
    </row>
    <row r="5" spans="1:26" s="4" customFormat="1" ht="15.75" x14ac:dyDescent="0.25">
      <c r="A5" s="266" t="s">
        <v>34</v>
      </c>
      <c r="B5" s="266"/>
      <c r="C5" s="266"/>
      <c r="D5" s="266"/>
      <c r="E5" s="266"/>
      <c r="F5" s="266" t="s">
        <v>35</v>
      </c>
      <c r="G5" s="266"/>
      <c r="H5" s="266"/>
      <c r="I5" s="266"/>
      <c r="J5" s="266"/>
      <c r="K5" s="266"/>
      <c r="L5" s="266"/>
      <c r="M5" s="266"/>
      <c r="N5" s="266"/>
      <c r="O5" s="266"/>
      <c r="P5" s="266"/>
      <c r="Q5" s="266"/>
      <c r="R5" s="266"/>
      <c r="S5" s="267"/>
      <c r="T5" s="267"/>
      <c r="U5" s="267"/>
      <c r="V5" s="267"/>
      <c r="W5" s="267"/>
      <c r="X5" s="267"/>
      <c r="Y5" s="267"/>
      <c r="Z5" s="267"/>
    </row>
    <row r="6" spans="1:26" s="4" customFormat="1" ht="15.75" x14ac:dyDescent="0.25">
      <c r="A6" s="266" t="s">
        <v>36</v>
      </c>
      <c r="B6" s="266"/>
      <c r="C6" s="266"/>
      <c r="D6" s="266"/>
      <c r="E6" s="266"/>
      <c r="F6" s="266" t="s">
        <v>37</v>
      </c>
      <c r="G6" s="266"/>
      <c r="H6" s="266"/>
      <c r="I6" s="266"/>
      <c r="J6" s="266"/>
      <c r="K6" s="266"/>
      <c r="L6" s="266"/>
      <c r="M6" s="266"/>
      <c r="N6" s="266"/>
      <c r="O6" s="266"/>
      <c r="P6" s="266"/>
      <c r="Q6" s="266"/>
      <c r="R6" s="266"/>
      <c r="S6" s="267"/>
      <c r="T6" s="267"/>
      <c r="U6" s="267"/>
      <c r="V6" s="267"/>
      <c r="W6" s="267"/>
      <c r="X6" s="267"/>
      <c r="Y6" s="267"/>
      <c r="Z6" s="267"/>
    </row>
    <row r="7" spans="1:26" s="4" customFormat="1" ht="15.75" x14ac:dyDescent="0.25">
      <c r="A7" s="266" t="s">
        <v>38</v>
      </c>
      <c r="B7" s="266"/>
      <c r="C7" s="266"/>
      <c r="D7" s="266"/>
      <c r="E7" s="266"/>
      <c r="F7" s="270" t="s">
        <v>64</v>
      </c>
      <c r="G7" s="270"/>
      <c r="H7" s="270"/>
      <c r="I7" s="270"/>
      <c r="J7" s="270"/>
      <c r="K7" s="270"/>
      <c r="L7" s="270"/>
      <c r="M7" s="270"/>
      <c r="N7" s="270"/>
      <c r="O7" s="270"/>
      <c r="P7" s="270"/>
      <c r="Q7" s="270"/>
      <c r="R7" s="270"/>
      <c r="S7" s="267"/>
      <c r="T7" s="267"/>
      <c r="U7" s="267"/>
      <c r="V7" s="267"/>
      <c r="W7" s="267"/>
      <c r="X7" s="267"/>
      <c r="Y7" s="267"/>
      <c r="Z7" s="267"/>
    </row>
    <row r="8" spans="1:26" s="4" customFormat="1" ht="15.75" x14ac:dyDescent="0.25">
      <c r="A8" s="266" t="s">
        <v>39</v>
      </c>
      <c r="B8" s="266"/>
      <c r="C8" s="266"/>
      <c r="D8" s="266"/>
      <c r="E8" s="266"/>
      <c r="F8" s="271" t="s">
        <v>71</v>
      </c>
      <c r="G8" s="272"/>
      <c r="H8" s="272"/>
      <c r="I8" s="272"/>
      <c r="J8" s="272"/>
      <c r="K8" s="272"/>
      <c r="L8" s="272"/>
      <c r="M8" s="272"/>
      <c r="N8" s="272"/>
      <c r="O8" s="272"/>
      <c r="P8" s="272"/>
      <c r="Q8" s="272"/>
      <c r="R8" s="272"/>
      <c r="S8" s="267"/>
      <c r="T8" s="267"/>
      <c r="U8" s="267"/>
      <c r="V8" s="267"/>
      <c r="W8" s="267"/>
      <c r="X8" s="267"/>
      <c r="Y8" s="267"/>
      <c r="Z8" s="267"/>
    </row>
    <row r="9" spans="1:26" s="4" customFormat="1" ht="15.75" x14ac:dyDescent="0.25">
      <c r="A9" s="266" t="s">
        <v>40</v>
      </c>
      <c r="B9" s="266"/>
      <c r="C9" s="266"/>
      <c r="D9" s="266"/>
      <c r="E9" s="266"/>
      <c r="F9" s="266">
        <v>9102028499</v>
      </c>
      <c r="G9" s="266"/>
      <c r="H9" s="266"/>
      <c r="I9" s="266"/>
      <c r="J9" s="266"/>
      <c r="K9" s="266"/>
      <c r="L9" s="266"/>
      <c r="M9" s="266"/>
      <c r="N9" s="266"/>
      <c r="O9" s="266"/>
      <c r="P9" s="266"/>
      <c r="Q9" s="266"/>
      <c r="R9" s="266"/>
      <c r="S9" s="267"/>
      <c r="T9" s="267"/>
      <c r="U9" s="267"/>
      <c r="V9" s="267"/>
      <c r="W9" s="267"/>
      <c r="X9" s="267"/>
      <c r="Y9" s="267"/>
      <c r="Z9" s="267"/>
    </row>
    <row r="10" spans="1:26" s="4" customFormat="1" ht="15.75" x14ac:dyDescent="0.25">
      <c r="A10" s="266" t="s">
        <v>41</v>
      </c>
      <c r="B10" s="266"/>
      <c r="C10" s="266"/>
      <c r="D10" s="266"/>
      <c r="E10" s="266"/>
      <c r="F10" s="266">
        <v>910201001</v>
      </c>
      <c r="G10" s="266"/>
      <c r="H10" s="266"/>
      <c r="I10" s="266"/>
      <c r="J10" s="266"/>
      <c r="K10" s="266"/>
      <c r="L10" s="266"/>
      <c r="M10" s="266"/>
      <c r="N10" s="266"/>
      <c r="O10" s="266"/>
      <c r="P10" s="266"/>
      <c r="Q10" s="266"/>
      <c r="R10" s="266"/>
      <c r="S10" s="267"/>
      <c r="T10" s="267"/>
      <c r="U10" s="267"/>
      <c r="V10" s="267"/>
      <c r="W10" s="267"/>
      <c r="X10" s="267"/>
      <c r="Y10" s="267"/>
      <c r="Z10" s="267"/>
    </row>
    <row r="11" spans="1:26" s="4" customFormat="1" ht="15.75" x14ac:dyDescent="0.25">
      <c r="A11" s="266" t="s">
        <v>42</v>
      </c>
      <c r="B11" s="266"/>
      <c r="C11" s="266"/>
      <c r="D11" s="266"/>
      <c r="E11" s="266"/>
      <c r="F11" s="266">
        <v>35000000000</v>
      </c>
      <c r="G11" s="266"/>
      <c r="H11" s="266"/>
      <c r="I11" s="266"/>
      <c r="J11" s="266"/>
      <c r="K11" s="266"/>
      <c r="L11" s="266"/>
      <c r="M11" s="266"/>
      <c r="N11" s="266"/>
      <c r="O11" s="266"/>
      <c r="P11" s="266"/>
      <c r="Q11" s="266"/>
      <c r="R11" s="266"/>
      <c r="S11" s="267"/>
      <c r="T11" s="267"/>
      <c r="U11" s="267"/>
      <c r="V11" s="267"/>
      <c r="W11" s="267"/>
      <c r="X11" s="267"/>
      <c r="Y11" s="267"/>
      <c r="Z11" s="267"/>
    </row>
    <row r="13" spans="1:26" ht="12.75" customHeight="1" x14ac:dyDescent="0.2">
      <c r="A13" s="265" t="s">
        <v>0</v>
      </c>
      <c r="B13" s="265" t="s">
        <v>1</v>
      </c>
      <c r="C13" s="265" t="s">
        <v>2</v>
      </c>
      <c r="D13" s="279" t="s">
        <v>130</v>
      </c>
      <c r="E13" s="273" t="s">
        <v>3</v>
      </c>
      <c r="F13" s="273"/>
      <c r="G13" s="273"/>
      <c r="H13" s="273"/>
      <c r="I13" s="273"/>
      <c r="J13" s="273"/>
      <c r="K13" s="273"/>
      <c r="L13" s="273"/>
      <c r="M13" s="273"/>
      <c r="N13" s="273"/>
      <c r="O13" s="273"/>
      <c r="P13" s="265" t="s">
        <v>4</v>
      </c>
      <c r="Q13" s="265" t="s">
        <v>5</v>
      </c>
      <c r="R13" s="265"/>
      <c r="S13" s="265"/>
      <c r="T13" s="265"/>
      <c r="U13" s="265"/>
      <c r="V13" s="265" t="s">
        <v>14</v>
      </c>
      <c r="W13" s="262" t="s">
        <v>15</v>
      </c>
      <c r="X13" s="262" t="s">
        <v>16</v>
      </c>
      <c r="Y13" s="262" t="s">
        <v>17</v>
      </c>
      <c r="Z13" s="262" t="s">
        <v>18</v>
      </c>
    </row>
    <row r="14" spans="1:26" ht="15" customHeight="1" x14ac:dyDescent="0.2">
      <c r="A14" s="265"/>
      <c r="B14" s="265"/>
      <c r="C14" s="265"/>
      <c r="D14" s="280"/>
      <c r="E14" s="265"/>
      <c r="F14" s="273"/>
      <c r="G14" s="273"/>
      <c r="H14" s="273"/>
      <c r="I14" s="273"/>
      <c r="J14" s="273"/>
      <c r="K14" s="273"/>
      <c r="L14" s="273"/>
      <c r="M14" s="273"/>
      <c r="N14" s="273"/>
      <c r="O14" s="273"/>
      <c r="P14" s="265"/>
      <c r="Q14" s="265"/>
      <c r="R14" s="265"/>
      <c r="S14" s="265"/>
      <c r="T14" s="265"/>
      <c r="U14" s="265"/>
      <c r="V14" s="265"/>
      <c r="W14" s="263"/>
      <c r="X14" s="263"/>
      <c r="Y14" s="263"/>
      <c r="Z14" s="263"/>
    </row>
    <row r="15" spans="1:26" ht="15" customHeight="1" x14ac:dyDescent="0.2">
      <c r="A15" s="265"/>
      <c r="B15" s="265"/>
      <c r="C15" s="265"/>
      <c r="D15" s="280"/>
      <c r="E15" s="273" t="s">
        <v>20</v>
      </c>
      <c r="F15" s="265" t="s">
        <v>21</v>
      </c>
      <c r="G15" s="265" t="s">
        <v>22</v>
      </c>
      <c r="H15" s="265"/>
      <c r="I15" s="265" t="s">
        <v>25</v>
      </c>
      <c r="J15" s="278" t="s">
        <v>28</v>
      </c>
      <c r="K15" s="278"/>
      <c r="L15" s="265" t="s">
        <v>141</v>
      </c>
      <c r="M15" s="262" t="s">
        <v>140</v>
      </c>
      <c r="N15" s="265" t="s">
        <v>6</v>
      </c>
      <c r="O15" s="265"/>
      <c r="P15" s="265"/>
      <c r="Q15" s="265"/>
      <c r="R15" s="265" t="s">
        <v>19</v>
      </c>
      <c r="S15" s="282" t="s">
        <v>61</v>
      </c>
      <c r="T15" s="282" t="s">
        <v>7</v>
      </c>
      <c r="U15" s="268" t="s">
        <v>8</v>
      </c>
      <c r="V15" s="265"/>
      <c r="W15" s="263"/>
      <c r="X15" s="263"/>
      <c r="Y15" s="263"/>
      <c r="Z15" s="263"/>
    </row>
    <row r="16" spans="1:26" ht="15" customHeight="1" x14ac:dyDescent="0.2">
      <c r="A16" s="265"/>
      <c r="B16" s="265"/>
      <c r="C16" s="265"/>
      <c r="D16" s="280"/>
      <c r="E16" s="265"/>
      <c r="F16" s="265"/>
      <c r="G16" s="265"/>
      <c r="H16" s="265"/>
      <c r="I16" s="265"/>
      <c r="J16" s="278"/>
      <c r="K16" s="278"/>
      <c r="L16" s="265"/>
      <c r="M16" s="263"/>
      <c r="N16" s="265"/>
      <c r="O16" s="265"/>
      <c r="P16" s="265"/>
      <c r="Q16" s="265"/>
      <c r="R16" s="265"/>
      <c r="S16" s="282"/>
      <c r="T16" s="282"/>
      <c r="U16" s="269"/>
      <c r="V16" s="265"/>
      <c r="W16" s="263"/>
      <c r="X16" s="263"/>
      <c r="Y16" s="263"/>
      <c r="Z16" s="263"/>
    </row>
    <row r="17" spans="1:26" ht="15" customHeight="1" x14ac:dyDescent="0.2">
      <c r="A17" s="265"/>
      <c r="B17" s="265"/>
      <c r="C17" s="265"/>
      <c r="D17" s="280"/>
      <c r="E17" s="265"/>
      <c r="F17" s="265"/>
      <c r="G17" s="265" t="s">
        <v>23</v>
      </c>
      <c r="H17" s="265" t="s">
        <v>24</v>
      </c>
      <c r="I17" s="265"/>
      <c r="J17" s="273" t="s">
        <v>27</v>
      </c>
      <c r="K17" s="273" t="s">
        <v>24</v>
      </c>
      <c r="L17" s="265"/>
      <c r="M17" s="263"/>
      <c r="N17" s="265" t="s">
        <v>88</v>
      </c>
      <c r="O17" s="265" t="s">
        <v>26</v>
      </c>
      <c r="P17" s="265"/>
      <c r="Q17" s="265"/>
      <c r="R17" s="265"/>
      <c r="S17" s="282"/>
      <c r="T17" s="282"/>
      <c r="U17" s="269"/>
      <c r="V17" s="265"/>
      <c r="W17" s="263"/>
      <c r="X17" s="263"/>
      <c r="Y17" s="263"/>
      <c r="Z17" s="263"/>
    </row>
    <row r="18" spans="1:26" ht="15" customHeight="1" x14ac:dyDescent="0.2">
      <c r="A18" s="265"/>
      <c r="B18" s="265"/>
      <c r="C18" s="265"/>
      <c r="D18" s="280"/>
      <c r="E18" s="265"/>
      <c r="F18" s="265"/>
      <c r="G18" s="265"/>
      <c r="H18" s="265"/>
      <c r="I18" s="265"/>
      <c r="J18" s="265"/>
      <c r="K18" s="265"/>
      <c r="L18" s="265"/>
      <c r="M18" s="263"/>
      <c r="N18" s="265"/>
      <c r="O18" s="265"/>
      <c r="P18" s="265"/>
      <c r="Q18" s="265"/>
      <c r="R18" s="265"/>
      <c r="S18" s="282"/>
      <c r="T18" s="282"/>
      <c r="U18" s="269"/>
      <c r="V18" s="265"/>
      <c r="W18" s="263"/>
      <c r="X18" s="263"/>
      <c r="Y18" s="263"/>
      <c r="Z18" s="263"/>
    </row>
    <row r="19" spans="1:26" ht="15" customHeight="1" x14ac:dyDescent="0.2">
      <c r="A19" s="265"/>
      <c r="B19" s="265"/>
      <c r="C19" s="265"/>
      <c r="D19" s="280"/>
      <c r="E19" s="265"/>
      <c r="F19" s="265"/>
      <c r="G19" s="265"/>
      <c r="H19" s="265"/>
      <c r="I19" s="265"/>
      <c r="J19" s="265"/>
      <c r="K19" s="265"/>
      <c r="L19" s="265"/>
      <c r="M19" s="263"/>
      <c r="N19" s="265"/>
      <c r="O19" s="265"/>
      <c r="P19" s="265"/>
      <c r="Q19" s="265"/>
      <c r="R19" s="265"/>
      <c r="S19" s="282"/>
      <c r="T19" s="282"/>
      <c r="U19" s="269"/>
      <c r="V19" s="265"/>
      <c r="W19" s="263"/>
      <c r="X19" s="263"/>
      <c r="Y19" s="263"/>
      <c r="Z19" s="263"/>
    </row>
    <row r="20" spans="1:26" ht="93" customHeight="1" x14ac:dyDescent="0.2">
      <c r="A20" s="265"/>
      <c r="B20" s="265"/>
      <c r="C20" s="265"/>
      <c r="D20" s="281"/>
      <c r="E20" s="265"/>
      <c r="F20" s="265"/>
      <c r="G20" s="265"/>
      <c r="H20" s="265"/>
      <c r="I20" s="265"/>
      <c r="J20" s="265"/>
      <c r="K20" s="265"/>
      <c r="L20" s="265"/>
      <c r="M20" s="264"/>
      <c r="N20" s="265"/>
      <c r="O20" s="265"/>
      <c r="P20" s="265"/>
      <c r="Q20" s="265"/>
      <c r="R20" s="265"/>
      <c r="S20" s="282"/>
      <c r="T20" s="282"/>
      <c r="U20" s="269"/>
      <c r="V20" s="265"/>
      <c r="W20" s="264"/>
      <c r="X20" s="264"/>
      <c r="Y20" s="264"/>
      <c r="Z20" s="26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32">
        <v>46</v>
      </c>
      <c r="B67" s="247" t="s">
        <v>137</v>
      </c>
      <c r="C67" s="247" t="s">
        <v>138</v>
      </c>
      <c r="D67" s="232" t="s">
        <v>139</v>
      </c>
      <c r="E67" s="247" t="s">
        <v>104</v>
      </c>
      <c r="F67" s="228" t="s">
        <v>93</v>
      </c>
      <c r="G67" s="232" t="s">
        <v>167</v>
      </c>
      <c r="H67" s="232" t="s">
        <v>146</v>
      </c>
      <c r="I67" s="232" t="s">
        <v>330</v>
      </c>
      <c r="J67" s="228" t="s">
        <v>31</v>
      </c>
      <c r="K67" s="228" t="s">
        <v>56</v>
      </c>
      <c r="L67" s="235" t="s">
        <v>331</v>
      </c>
      <c r="M67" s="232" t="s">
        <v>142</v>
      </c>
      <c r="N67" s="232" t="s">
        <v>147</v>
      </c>
      <c r="O67" s="236" t="str">
        <f>"01.2024"</f>
        <v>01.2024</v>
      </c>
      <c r="P67" s="232" t="s">
        <v>63</v>
      </c>
      <c r="Q67" s="232" t="s">
        <v>60</v>
      </c>
      <c r="R67" s="226" t="s">
        <v>32</v>
      </c>
      <c r="S67" s="232" t="s">
        <v>77</v>
      </c>
      <c r="T67" s="232">
        <v>0</v>
      </c>
      <c r="U67" s="232" t="s">
        <v>33</v>
      </c>
      <c r="V67" s="226" t="s">
        <v>80</v>
      </c>
      <c r="W67" s="234"/>
      <c r="X67" s="234"/>
      <c r="Y67" s="234"/>
      <c r="Z67" s="234"/>
    </row>
    <row r="68" spans="1:26" s="22" customFormat="1" ht="324" customHeight="1" x14ac:dyDescent="0.2">
      <c r="A68" s="233"/>
      <c r="B68" s="248"/>
      <c r="C68" s="248"/>
      <c r="D68" s="249"/>
      <c r="E68" s="233"/>
      <c r="F68" s="250"/>
      <c r="G68" s="251"/>
      <c r="H68" s="233"/>
      <c r="I68" s="233"/>
      <c r="J68" s="233"/>
      <c r="K68" s="233"/>
      <c r="L68" s="233"/>
      <c r="M68" s="233"/>
      <c r="N68" s="233"/>
      <c r="O68" s="233"/>
      <c r="P68" s="233"/>
      <c r="Q68" s="233"/>
      <c r="R68" s="233"/>
      <c r="S68" s="233"/>
      <c r="T68" s="233"/>
      <c r="U68" s="233"/>
      <c r="V68" s="233"/>
      <c r="W68" s="233"/>
      <c r="X68" s="233"/>
      <c r="Y68" s="233"/>
      <c r="Z68" s="23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25">
        <v>54</v>
      </c>
      <c r="B76" s="252" t="s">
        <v>137</v>
      </c>
      <c r="C76" s="252" t="s">
        <v>138</v>
      </c>
      <c r="D76" s="225" t="s">
        <v>139</v>
      </c>
      <c r="E76" s="252" t="s">
        <v>104</v>
      </c>
      <c r="F76" s="228" t="s">
        <v>175</v>
      </c>
      <c r="G76" s="225" t="s">
        <v>167</v>
      </c>
      <c r="H76" s="225" t="s">
        <v>146</v>
      </c>
      <c r="I76" s="225" t="s">
        <v>411</v>
      </c>
      <c r="J76" s="228" t="s">
        <v>31</v>
      </c>
      <c r="K76" s="228" t="s">
        <v>56</v>
      </c>
      <c r="L76" s="230" t="s">
        <v>412</v>
      </c>
      <c r="M76" s="225" t="s">
        <v>142</v>
      </c>
      <c r="N76" s="225" t="s">
        <v>147</v>
      </c>
      <c r="O76" s="222" t="str">
        <f>"02.2023"</f>
        <v>02.2023</v>
      </c>
      <c r="P76" s="223" t="s">
        <v>57</v>
      </c>
      <c r="Q76" s="225" t="s">
        <v>77</v>
      </c>
      <c r="R76" s="226" t="s">
        <v>32</v>
      </c>
      <c r="S76" s="225" t="s">
        <v>77</v>
      </c>
      <c r="T76" s="225">
        <v>0</v>
      </c>
      <c r="U76" s="225" t="s">
        <v>33</v>
      </c>
      <c r="V76" s="227" t="s">
        <v>80</v>
      </c>
      <c r="W76" s="220"/>
      <c r="X76" s="220"/>
      <c r="Y76" s="220"/>
      <c r="Z76" s="220"/>
    </row>
    <row r="77" spans="1:26" ht="324" customHeight="1" x14ac:dyDescent="0.2">
      <c r="A77" s="221"/>
      <c r="B77" s="253"/>
      <c r="C77" s="253"/>
      <c r="D77" s="254"/>
      <c r="E77" s="221"/>
      <c r="F77" s="221"/>
      <c r="G77" s="229"/>
      <c r="H77" s="221"/>
      <c r="I77" s="221"/>
      <c r="J77" s="221"/>
      <c r="K77" s="221"/>
      <c r="L77" s="231"/>
      <c r="M77" s="221"/>
      <c r="N77" s="221"/>
      <c r="O77" s="221"/>
      <c r="P77" s="224"/>
      <c r="Q77" s="221"/>
      <c r="R77" s="221"/>
      <c r="S77" s="221"/>
      <c r="T77" s="221"/>
      <c r="U77" s="221"/>
      <c r="V77" s="221"/>
      <c r="W77" s="221"/>
      <c r="X77" s="221"/>
      <c r="Y77" s="221"/>
      <c r="Z77" s="22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84">
        <v>59</v>
      </c>
      <c r="B82" s="27" t="s">
        <v>242</v>
      </c>
      <c r="C82" s="27" t="s">
        <v>238</v>
      </c>
      <c r="D82" s="232" t="s">
        <v>133</v>
      </c>
      <c r="E82" s="232" t="s">
        <v>112</v>
      </c>
      <c r="F82" s="228" t="s">
        <v>93</v>
      </c>
      <c r="G82" s="27" t="s">
        <v>239</v>
      </c>
      <c r="H82" s="27" t="s">
        <v>240</v>
      </c>
      <c r="I82" s="27" t="s">
        <v>241</v>
      </c>
      <c r="J82" s="228" t="s">
        <v>31</v>
      </c>
      <c r="K82" s="228" t="s">
        <v>56</v>
      </c>
      <c r="L82" s="235" t="s">
        <v>374</v>
      </c>
      <c r="M82" s="232" t="s">
        <v>142</v>
      </c>
      <c r="N82" s="232">
        <v>8.2021999999999995</v>
      </c>
      <c r="O82" s="232">
        <v>9.2022999999999993</v>
      </c>
      <c r="P82" s="232" t="s">
        <v>119</v>
      </c>
      <c r="Q82" s="232" t="s">
        <v>60</v>
      </c>
      <c r="R82" s="226" t="s">
        <v>32</v>
      </c>
      <c r="S82" s="232" t="s">
        <v>77</v>
      </c>
      <c r="T82" s="232" t="s">
        <v>60</v>
      </c>
      <c r="U82" s="232">
        <v>0</v>
      </c>
      <c r="V82" s="226" t="s">
        <v>80</v>
      </c>
      <c r="W82" s="232"/>
      <c r="X82" s="232"/>
      <c r="Y82" s="232"/>
      <c r="Z82" s="232"/>
    </row>
    <row r="83" spans="1:26" s="22" customFormat="1" ht="357.6" customHeight="1" x14ac:dyDescent="0.2">
      <c r="A83" s="286"/>
      <c r="B83" s="62" t="s">
        <v>242</v>
      </c>
      <c r="C83" s="62" t="s">
        <v>238</v>
      </c>
      <c r="D83" s="283"/>
      <c r="E83" s="283"/>
      <c r="F83" s="283"/>
      <c r="G83" s="62" t="s">
        <v>239</v>
      </c>
      <c r="H83" s="62" t="s">
        <v>240</v>
      </c>
      <c r="I83" s="62" t="s">
        <v>241</v>
      </c>
      <c r="J83" s="283"/>
      <c r="K83" s="283"/>
      <c r="L83" s="235"/>
      <c r="M83" s="283"/>
      <c r="N83" s="283"/>
      <c r="O83" s="283"/>
      <c r="P83" s="283"/>
      <c r="Q83" s="283"/>
      <c r="R83" s="283"/>
      <c r="S83" s="283"/>
      <c r="T83" s="283"/>
      <c r="U83" s="283"/>
      <c r="V83" s="283"/>
      <c r="W83" s="283"/>
      <c r="X83" s="283"/>
      <c r="Y83" s="283"/>
      <c r="Z83" s="283"/>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45">
        <v>72</v>
      </c>
      <c r="B96" s="245" t="s">
        <v>137</v>
      </c>
      <c r="C96" s="245" t="s">
        <v>138</v>
      </c>
      <c r="D96" s="245" t="s">
        <v>139</v>
      </c>
      <c r="E96" s="276" t="s">
        <v>104</v>
      </c>
      <c r="F96" s="239" t="s">
        <v>93</v>
      </c>
      <c r="G96" s="274" t="s">
        <v>167</v>
      </c>
      <c r="H96" s="245" t="s">
        <v>146</v>
      </c>
      <c r="I96" s="276" t="s">
        <v>144</v>
      </c>
      <c r="J96" s="239" t="s">
        <v>31</v>
      </c>
      <c r="K96" s="274" t="s">
        <v>56</v>
      </c>
      <c r="L96" s="237" t="s">
        <v>343</v>
      </c>
      <c r="M96" s="245" t="s">
        <v>142</v>
      </c>
      <c r="N96" s="245" t="s">
        <v>147</v>
      </c>
      <c r="O96" s="245" t="s">
        <v>156</v>
      </c>
      <c r="P96" s="245" t="s">
        <v>118</v>
      </c>
      <c r="Q96" s="245" t="s">
        <v>60</v>
      </c>
      <c r="R96" s="241" t="s">
        <v>32</v>
      </c>
      <c r="S96" s="243" t="s">
        <v>77</v>
      </c>
      <c r="T96" s="241" t="s">
        <v>77</v>
      </c>
      <c r="U96" s="255" t="s">
        <v>33</v>
      </c>
      <c r="V96" s="255" t="s">
        <v>80</v>
      </c>
      <c r="W96" s="239"/>
      <c r="X96" s="239"/>
      <c r="Y96" s="239"/>
      <c r="Z96" s="239"/>
    </row>
    <row r="97" spans="1:26" s="14" customFormat="1" ht="314.25" customHeight="1" x14ac:dyDescent="0.2">
      <c r="A97" s="246"/>
      <c r="B97" s="246"/>
      <c r="C97" s="246"/>
      <c r="D97" s="246"/>
      <c r="E97" s="277"/>
      <c r="F97" s="240"/>
      <c r="G97" s="275"/>
      <c r="H97" s="246"/>
      <c r="I97" s="277"/>
      <c r="J97" s="240"/>
      <c r="K97" s="275"/>
      <c r="L97" s="238"/>
      <c r="M97" s="246"/>
      <c r="N97" s="246"/>
      <c r="O97" s="246"/>
      <c r="P97" s="246"/>
      <c r="Q97" s="246"/>
      <c r="R97" s="242"/>
      <c r="S97" s="244"/>
      <c r="T97" s="242"/>
      <c r="U97" s="256"/>
      <c r="V97" s="256"/>
      <c r="W97" s="240"/>
      <c r="X97" s="240"/>
      <c r="Y97" s="240"/>
      <c r="Z97" s="240"/>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6" t="s">
        <v>93</v>
      </c>
      <c r="G101" s="96" t="s">
        <v>161</v>
      </c>
      <c r="H101" s="9" t="s">
        <v>99</v>
      </c>
      <c r="I101" s="9">
        <v>10</v>
      </c>
      <c r="J101" s="96" t="s">
        <v>31</v>
      </c>
      <c r="K101" s="96" t="s">
        <v>56</v>
      </c>
      <c r="L101" s="11" t="s">
        <v>510</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705</v>
      </c>
      <c r="W102" s="13"/>
      <c r="X102" s="53"/>
      <c r="Y102" s="13"/>
      <c r="Z102" s="13"/>
    </row>
    <row r="103" spans="1:26" ht="45" x14ac:dyDescent="0.2">
      <c r="A103" s="9">
        <v>78</v>
      </c>
      <c r="B103" s="9" t="s">
        <v>574</v>
      </c>
      <c r="C103" s="9" t="s">
        <v>575</v>
      </c>
      <c r="D103" s="9" t="s">
        <v>132</v>
      </c>
      <c r="E103" s="9" t="s">
        <v>421</v>
      </c>
      <c r="F103" s="135" t="s">
        <v>93</v>
      </c>
      <c r="G103" s="136" t="s">
        <v>172</v>
      </c>
      <c r="H103" s="9" t="s">
        <v>173</v>
      </c>
      <c r="I103" s="9" t="s">
        <v>576</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476</v>
      </c>
      <c r="D105" s="9" t="s">
        <v>132</v>
      </c>
      <c r="E105" s="9" t="s">
        <v>475</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4" t="s">
        <v>93</v>
      </c>
      <c r="G108" s="172" t="s">
        <v>431</v>
      </c>
      <c r="H108" s="9" t="s">
        <v>432</v>
      </c>
      <c r="I108" s="9" t="s">
        <v>433</v>
      </c>
      <c r="J108" s="184" t="s">
        <v>31</v>
      </c>
      <c r="K108" s="184" t="s">
        <v>56</v>
      </c>
      <c r="L108" s="82">
        <f>646013.3+540804.3+15596.5+135503+15565.7</f>
        <v>1353482.8</v>
      </c>
      <c r="M108" s="9" t="s">
        <v>142</v>
      </c>
      <c r="N108" s="80" t="str">
        <f>"04.2023"</f>
        <v>04.2023</v>
      </c>
      <c r="O108" s="9" t="str">
        <f>"07.2023"</f>
        <v>07.2023</v>
      </c>
      <c r="P108" s="9" t="s">
        <v>148</v>
      </c>
      <c r="Q108" s="9" t="s">
        <v>60</v>
      </c>
      <c r="R108" s="55" t="s">
        <v>32</v>
      </c>
      <c r="S108" s="9" t="s">
        <v>60</v>
      </c>
      <c r="T108" s="55" t="s">
        <v>33</v>
      </c>
      <c r="U108" s="55" t="s">
        <v>33</v>
      </c>
      <c r="V108" s="71" t="s">
        <v>705</v>
      </c>
      <c r="W108" s="13"/>
      <c r="X108" s="53"/>
      <c r="Y108" s="13"/>
      <c r="Z108" s="13"/>
    </row>
    <row r="109" spans="1:26" ht="45" x14ac:dyDescent="0.2">
      <c r="A109" s="9">
        <v>84</v>
      </c>
      <c r="B109" s="9" t="str">
        <f>"08.12"</f>
        <v>08.12</v>
      </c>
      <c r="C109" s="9" t="str">
        <f>"08.12.11.130"</f>
        <v>08.12.11.130</v>
      </c>
      <c r="D109" s="9" t="s">
        <v>132</v>
      </c>
      <c r="E109" s="9" t="s">
        <v>434</v>
      </c>
      <c r="F109" s="184" t="s">
        <v>93</v>
      </c>
      <c r="G109" s="172">
        <v>168</v>
      </c>
      <c r="H109" s="9" t="s">
        <v>277</v>
      </c>
      <c r="I109" s="9">
        <v>600</v>
      </c>
      <c r="J109" s="184" t="s">
        <v>31</v>
      </c>
      <c r="K109" s="184" t="s">
        <v>56</v>
      </c>
      <c r="L109" s="82">
        <v>523200</v>
      </c>
      <c r="M109" s="9" t="s">
        <v>142</v>
      </c>
      <c r="N109" s="80"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
        <v>707</v>
      </c>
      <c r="C110" s="9" t="s">
        <v>706</v>
      </c>
      <c r="D110" s="9" t="s">
        <v>132</v>
      </c>
      <c r="E110" s="9" t="s">
        <v>435</v>
      </c>
      <c r="F110" s="53" t="s">
        <v>93</v>
      </c>
      <c r="G110" s="52">
        <v>168</v>
      </c>
      <c r="H110" s="9" t="s">
        <v>277</v>
      </c>
      <c r="I110" s="9" t="s">
        <v>708</v>
      </c>
      <c r="J110" s="53" t="s">
        <v>31</v>
      </c>
      <c r="K110" s="53" t="s">
        <v>56</v>
      </c>
      <c r="L110" s="82">
        <v>342667</v>
      </c>
      <c r="M110" s="9" t="s">
        <v>142</v>
      </c>
      <c r="N110" s="80" t="str">
        <f>"04.2023"</f>
        <v>04.2023</v>
      </c>
      <c r="O110" s="9" t="str">
        <f>"08.2023"</f>
        <v>08.2023</v>
      </c>
      <c r="P110" s="9" t="s">
        <v>148</v>
      </c>
      <c r="Q110" s="9" t="s">
        <v>60</v>
      </c>
      <c r="R110" s="55" t="s">
        <v>32</v>
      </c>
      <c r="S110" s="9" t="s">
        <v>60</v>
      </c>
      <c r="T110" s="55" t="s">
        <v>33</v>
      </c>
      <c r="U110" s="55" t="s">
        <v>33</v>
      </c>
      <c r="V110" s="71" t="s">
        <v>705</v>
      </c>
      <c r="W110" s="13"/>
      <c r="X110" s="53"/>
      <c r="Y110" s="13"/>
      <c r="Z110" s="13"/>
    </row>
    <row r="111" spans="1:26" ht="45" x14ac:dyDescent="0.2">
      <c r="A111" s="9">
        <v>86</v>
      </c>
      <c r="B111" s="9" t="s">
        <v>62</v>
      </c>
      <c r="C111" s="9" t="s">
        <v>436</v>
      </c>
      <c r="D111" s="9" t="s">
        <v>133</v>
      </c>
      <c r="E111" s="185" t="s">
        <v>437</v>
      </c>
      <c r="F111" s="53" t="s">
        <v>93</v>
      </c>
      <c r="G111" s="52">
        <v>876</v>
      </c>
      <c r="H111" s="9" t="s">
        <v>54</v>
      </c>
      <c r="I111" s="9">
        <v>82</v>
      </c>
      <c r="J111" s="53" t="s">
        <v>31</v>
      </c>
      <c r="K111" s="53" t="s">
        <v>56</v>
      </c>
      <c r="L111" s="82">
        <v>233200</v>
      </c>
      <c r="M111" s="9" t="s">
        <v>142</v>
      </c>
      <c r="N111" s="80"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2">
        <v>15701263.6</v>
      </c>
      <c r="M112" s="9" t="s">
        <v>142</v>
      </c>
      <c r="N112" s="80" t="str">
        <f>"04.2023"</f>
        <v>04.2023</v>
      </c>
      <c r="O112" s="9" t="str">
        <f>"12.2023"</f>
        <v>12.2023</v>
      </c>
      <c r="P112" s="9" t="s">
        <v>118</v>
      </c>
      <c r="Q112" s="9" t="s">
        <v>60</v>
      </c>
      <c r="R112" s="55" t="s">
        <v>32</v>
      </c>
      <c r="S112" s="9" t="s">
        <v>77</v>
      </c>
      <c r="T112" s="55" t="s">
        <v>33</v>
      </c>
      <c r="U112" s="55" t="s">
        <v>33</v>
      </c>
      <c r="V112" s="71" t="s">
        <v>705</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2">
        <v>1773886.81</v>
      </c>
      <c r="M113" s="9" t="s">
        <v>142</v>
      </c>
      <c r="N113" s="80"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2">
        <v>468568.8</v>
      </c>
      <c r="M114" s="9" t="s">
        <v>142</v>
      </c>
      <c r="N114" s="80"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2">
        <v>1660579.2</v>
      </c>
      <c r="M115" s="9" t="s">
        <v>142</v>
      </c>
      <c r="N115" s="80"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2">
        <v>188600</v>
      </c>
      <c r="M116" s="9" t="s">
        <v>142</v>
      </c>
      <c r="N116" s="80"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2">
        <v>466952.85</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0" t="s">
        <v>525</v>
      </c>
      <c r="D118" s="9" t="s">
        <v>132</v>
      </c>
      <c r="E118" s="9" t="s">
        <v>454</v>
      </c>
      <c r="F118" s="53" t="s">
        <v>93</v>
      </c>
      <c r="G118" s="52" t="s">
        <v>526</v>
      </c>
      <c r="H118" s="9" t="s">
        <v>527</v>
      </c>
      <c r="I118" s="9" t="s">
        <v>528</v>
      </c>
      <c r="J118" s="53" t="s">
        <v>31</v>
      </c>
      <c r="K118" s="53" t="s">
        <v>56</v>
      </c>
      <c r="L118" s="82">
        <v>3390925.75</v>
      </c>
      <c r="M118" s="9" t="s">
        <v>142</v>
      </c>
      <c r="N118" s="80"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2">
        <v>712034</v>
      </c>
      <c r="M119" s="9" t="s">
        <v>142</v>
      </c>
      <c r="N119" s="80"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2">
        <v>1436220</v>
      </c>
      <c r="M120" s="9" t="s">
        <v>142</v>
      </c>
      <c r="N120" s="80"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2">
        <v>312480</v>
      </c>
      <c r="M121" s="9" t="s">
        <v>142</v>
      </c>
      <c r="N121" s="80"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2">
        <v>153233.60000000001</v>
      </c>
      <c r="M122" s="9" t="s">
        <v>142</v>
      </c>
      <c r="N122" s="80"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2">
        <v>608130</v>
      </c>
      <c r="M123" s="9" t="s">
        <v>142</v>
      </c>
      <c r="N123" s="80" t="str">
        <f t="shared" ref="N123:N136" si="3">"01.2023"</f>
        <v>01.2023</v>
      </c>
      <c r="O123" s="9" t="str">
        <f>"12.2023"</f>
        <v>12.2023</v>
      </c>
      <c r="P123" s="9" t="s">
        <v>57</v>
      </c>
      <c r="Q123" s="9" t="s">
        <v>77</v>
      </c>
      <c r="R123" s="71" t="s">
        <v>32</v>
      </c>
      <c r="S123" s="9" t="s">
        <v>77</v>
      </c>
      <c r="T123" s="71" t="s">
        <v>60</v>
      </c>
      <c r="U123" s="71" t="s">
        <v>33</v>
      </c>
      <c r="V123" s="84"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0" t="str">
        <f t="shared" si="3"/>
        <v>01.2023</v>
      </c>
      <c r="O124" s="72">
        <v>1.2023999999999999</v>
      </c>
      <c r="P124" s="72" t="s">
        <v>148</v>
      </c>
      <c r="Q124" s="9" t="s">
        <v>60</v>
      </c>
      <c r="R124" s="71" t="s">
        <v>32</v>
      </c>
      <c r="S124" s="9" t="s">
        <v>60</v>
      </c>
      <c r="T124" s="71" t="s">
        <v>33</v>
      </c>
      <c r="U124" s="71" t="s">
        <v>33</v>
      </c>
      <c r="V124" s="84" t="s">
        <v>80</v>
      </c>
      <c r="W124" s="13"/>
      <c r="X124" s="70"/>
      <c r="Y124" s="13"/>
      <c r="Z124" s="13"/>
    </row>
    <row r="125" spans="1:26" ht="45" x14ac:dyDescent="0.2">
      <c r="A125" s="9">
        <v>100</v>
      </c>
      <c r="B125" s="88" t="s">
        <v>474</v>
      </c>
      <c r="C125" s="88" t="s">
        <v>473</v>
      </c>
      <c r="D125" s="9" t="s">
        <v>132</v>
      </c>
      <c r="E125" s="88" t="s">
        <v>472</v>
      </c>
      <c r="F125" s="85" t="s">
        <v>93</v>
      </c>
      <c r="G125" s="83">
        <v>112</v>
      </c>
      <c r="H125" s="83" t="s">
        <v>192</v>
      </c>
      <c r="I125" s="83">
        <v>14000</v>
      </c>
      <c r="J125" s="85" t="s">
        <v>31</v>
      </c>
      <c r="K125" s="85" t="s">
        <v>56</v>
      </c>
      <c r="L125" s="58">
        <v>998620</v>
      </c>
      <c r="M125" s="83" t="s">
        <v>142</v>
      </c>
      <c r="N125" s="80" t="str">
        <f t="shared" si="3"/>
        <v>01.2023</v>
      </c>
      <c r="O125" s="9" t="str">
        <f>"12.2023"</f>
        <v>12.2023</v>
      </c>
      <c r="P125" s="83" t="s">
        <v>148</v>
      </c>
      <c r="Q125" s="9" t="s">
        <v>60</v>
      </c>
      <c r="R125" s="84" t="s">
        <v>32</v>
      </c>
      <c r="S125" s="9" t="s">
        <v>60</v>
      </c>
      <c r="T125" s="84" t="s">
        <v>33</v>
      </c>
      <c r="U125" s="84" t="s">
        <v>33</v>
      </c>
      <c r="V125" s="91" t="s">
        <v>80</v>
      </c>
      <c r="W125" s="13"/>
      <c r="X125" s="85"/>
      <c r="Y125" s="13"/>
      <c r="Z125" s="13"/>
    </row>
    <row r="126" spans="1:26" s="22" customFormat="1" ht="67.5" x14ac:dyDescent="0.2">
      <c r="A126" s="9">
        <v>101</v>
      </c>
      <c r="B126" s="17" t="s">
        <v>107</v>
      </c>
      <c r="C126" s="86" t="s">
        <v>106</v>
      </c>
      <c r="D126" s="86" t="s">
        <v>133</v>
      </c>
      <c r="E126" s="86" t="s">
        <v>208</v>
      </c>
      <c r="F126" s="85" t="s">
        <v>175</v>
      </c>
      <c r="G126" s="87" t="s">
        <v>165</v>
      </c>
      <c r="H126" s="86" t="s">
        <v>108</v>
      </c>
      <c r="I126" s="86">
        <v>47.88</v>
      </c>
      <c r="J126" s="85" t="s">
        <v>31</v>
      </c>
      <c r="K126" s="85" t="s">
        <v>56</v>
      </c>
      <c r="L126" s="25" t="s">
        <v>540</v>
      </c>
      <c r="M126" s="24" t="s">
        <v>142</v>
      </c>
      <c r="N126" s="80" t="str">
        <f t="shared" si="3"/>
        <v>01.2023</v>
      </c>
      <c r="O126" s="83">
        <v>1.2023999999999999</v>
      </c>
      <c r="P126" s="40" t="s">
        <v>57</v>
      </c>
      <c r="Q126" s="86" t="s">
        <v>77</v>
      </c>
      <c r="R126" s="84" t="s">
        <v>32</v>
      </c>
      <c r="S126" s="86" t="s">
        <v>77</v>
      </c>
      <c r="T126" s="84" t="s">
        <v>60</v>
      </c>
      <c r="U126" s="84" t="s">
        <v>33</v>
      </c>
      <c r="V126" s="91" t="s">
        <v>80</v>
      </c>
      <c r="W126" s="21"/>
      <c r="X126" s="21"/>
      <c r="Y126" s="21"/>
      <c r="Z126" s="21"/>
    </row>
    <row r="127" spans="1:26" s="22" customFormat="1" ht="175.5" customHeight="1" x14ac:dyDescent="0.2">
      <c r="A127" s="9">
        <v>102</v>
      </c>
      <c r="B127" s="17" t="s">
        <v>483</v>
      </c>
      <c r="C127" s="89" t="s">
        <v>482</v>
      </c>
      <c r="D127" s="9" t="s">
        <v>132</v>
      </c>
      <c r="E127" s="89" t="s">
        <v>294</v>
      </c>
      <c r="F127" s="90" t="s">
        <v>93</v>
      </c>
      <c r="G127" s="89" t="s">
        <v>481</v>
      </c>
      <c r="H127" s="9" t="s">
        <v>480</v>
      </c>
      <c r="I127" s="92" t="s">
        <v>479</v>
      </c>
      <c r="J127" s="90" t="s">
        <v>31</v>
      </c>
      <c r="K127" s="90" t="s">
        <v>56</v>
      </c>
      <c r="L127" s="58">
        <v>3644080</v>
      </c>
      <c r="M127" s="92" t="s">
        <v>142</v>
      </c>
      <c r="N127" s="80" t="str">
        <f t="shared" si="3"/>
        <v>01.2023</v>
      </c>
      <c r="O127" s="80" t="str">
        <f>"07.2023"</f>
        <v>07.2023</v>
      </c>
      <c r="P127" s="92" t="s">
        <v>148</v>
      </c>
      <c r="Q127" s="9" t="s">
        <v>60</v>
      </c>
      <c r="R127" s="91" t="s">
        <v>32</v>
      </c>
      <c r="S127" s="9" t="s">
        <v>60</v>
      </c>
      <c r="T127" s="91" t="s">
        <v>33</v>
      </c>
      <c r="U127" s="91" t="s">
        <v>33</v>
      </c>
      <c r="V127" s="94" t="s">
        <v>80</v>
      </c>
      <c r="W127" s="21"/>
      <c r="X127" s="21"/>
      <c r="Y127" s="21"/>
      <c r="Z127" s="21"/>
    </row>
    <row r="128" spans="1:26" s="22" customFormat="1" ht="56.25" x14ac:dyDescent="0.2">
      <c r="A128" s="9">
        <v>103</v>
      </c>
      <c r="B128" s="17" t="s">
        <v>102</v>
      </c>
      <c r="C128" s="93" t="s">
        <v>506</v>
      </c>
      <c r="D128" s="89" t="s">
        <v>133</v>
      </c>
      <c r="E128" s="89" t="s">
        <v>477</v>
      </c>
      <c r="F128" s="90" t="s">
        <v>175</v>
      </c>
      <c r="G128" s="90" t="s">
        <v>160</v>
      </c>
      <c r="H128" s="9" t="s">
        <v>103</v>
      </c>
      <c r="I128" s="9" t="s">
        <v>478</v>
      </c>
      <c r="J128" s="90" t="s">
        <v>31</v>
      </c>
      <c r="K128" s="90" t="s">
        <v>56</v>
      </c>
      <c r="L128" s="58">
        <v>110337.82</v>
      </c>
      <c r="M128" s="24" t="s">
        <v>142</v>
      </c>
      <c r="N128" s="80" t="str">
        <f t="shared" si="3"/>
        <v>01.2023</v>
      </c>
      <c r="O128" s="9" t="str">
        <f>"12.2023"</f>
        <v>12.2023</v>
      </c>
      <c r="P128" s="40" t="s">
        <v>57</v>
      </c>
      <c r="Q128" s="89" t="s">
        <v>77</v>
      </c>
      <c r="R128" s="91" t="s">
        <v>32</v>
      </c>
      <c r="S128" s="89" t="s">
        <v>77</v>
      </c>
      <c r="T128" s="91" t="s">
        <v>60</v>
      </c>
      <c r="U128" s="91" t="s">
        <v>33</v>
      </c>
      <c r="V128" s="94" t="s">
        <v>80</v>
      </c>
      <c r="W128" s="21"/>
      <c r="X128" s="21"/>
      <c r="Y128" s="21"/>
      <c r="Z128" s="21"/>
    </row>
    <row r="129" spans="1:26" s="22" customFormat="1" ht="101.25" x14ac:dyDescent="0.2">
      <c r="A129" s="9">
        <v>104</v>
      </c>
      <c r="B129" s="17" t="s">
        <v>485</v>
      </c>
      <c r="C129" s="93" t="s">
        <v>507</v>
      </c>
      <c r="D129" s="89" t="s">
        <v>133</v>
      </c>
      <c r="E129" s="89" t="s">
        <v>484</v>
      </c>
      <c r="F129" s="90" t="s">
        <v>175</v>
      </c>
      <c r="G129" s="90" t="s">
        <v>486</v>
      </c>
      <c r="H129" s="9" t="s">
        <v>487</v>
      </c>
      <c r="I129" s="9" t="s">
        <v>508</v>
      </c>
      <c r="J129" s="90" t="s">
        <v>31</v>
      </c>
      <c r="K129" s="90" t="s">
        <v>56</v>
      </c>
      <c r="L129" s="58">
        <v>529067.46</v>
      </c>
      <c r="M129" s="24" t="s">
        <v>142</v>
      </c>
      <c r="N129" s="80" t="str">
        <f t="shared" si="3"/>
        <v>01.2023</v>
      </c>
      <c r="O129" s="9" t="str">
        <f>"12.2023"</f>
        <v>12.2023</v>
      </c>
      <c r="P129" s="40" t="s">
        <v>57</v>
      </c>
      <c r="Q129" s="89" t="s">
        <v>77</v>
      </c>
      <c r="R129" s="91" t="s">
        <v>32</v>
      </c>
      <c r="S129" s="89" t="s">
        <v>77</v>
      </c>
      <c r="T129" s="91" t="s">
        <v>60</v>
      </c>
      <c r="U129" s="91" t="s">
        <v>33</v>
      </c>
      <c r="V129" s="99" t="s">
        <v>80</v>
      </c>
      <c r="W129" s="21"/>
      <c r="X129" s="21"/>
      <c r="Y129" s="21"/>
      <c r="Z129" s="21"/>
    </row>
    <row r="130" spans="1:26" s="22" customFormat="1" ht="45" x14ac:dyDescent="0.2">
      <c r="A130" s="9">
        <v>105</v>
      </c>
      <c r="B130" s="17">
        <v>36</v>
      </c>
      <c r="C130" s="93" t="s">
        <v>489</v>
      </c>
      <c r="D130" s="89" t="s">
        <v>133</v>
      </c>
      <c r="E130" s="89" t="s">
        <v>488</v>
      </c>
      <c r="F130" s="90" t="s">
        <v>175</v>
      </c>
      <c r="G130" s="90" t="s">
        <v>162</v>
      </c>
      <c r="H130" s="9" t="s">
        <v>76</v>
      </c>
      <c r="I130" s="9">
        <v>50</v>
      </c>
      <c r="J130" s="90" t="s">
        <v>31</v>
      </c>
      <c r="K130" s="90" t="s">
        <v>56</v>
      </c>
      <c r="L130" s="58">
        <v>1621.5</v>
      </c>
      <c r="M130" s="24" t="s">
        <v>142</v>
      </c>
      <c r="N130" s="80" t="str">
        <f t="shared" si="3"/>
        <v>01.2023</v>
      </c>
      <c r="O130" s="9" t="str">
        <f>"12.2023"</f>
        <v>12.2023</v>
      </c>
      <c r="P130" s="40" t="s">
        <v>57</v>
      </c>
      <c r="Q130" s="89" t="s">
        <v>77</v>
      </c>
      <c r="R130" s="91" t="s">
        <v>32</v>
      </c>
      <c r="S130" s="89" t="s">
        <v>77</v>
      </c>
      <c r="T130" s="91" t="s">
        <v>60</v>
      </c>
      <c r="U130" s="91" t="s">
        <v>33</v>
      </c>
      <c r="V130" s="94" t="s">
        <v>80</v>
      </c>
      <c r="W130" s="21"/>
      <c r="X130" s="21"/>
      <c r="Y130" s="21"/>
      <c r="Z130" s="21"/>
    </row>
    <row r="131" spans="1:26" s="22" customFormat="1" ht="45" x14ac:dyDescent="0.2">
      <c r="A131" s="9">
        <v>106</v>
      </c>
      <c r="B131" s="17" t="s">
        <v>102</v>
      </c>
      <c r="C131" s="93" t="s">
        <v>506</v>
      </c>
      <c r="D131" s="89" t="s">
        <v>133</v>
      </c>
      <c r="E131" s="89" t="s">
        <v>502</v>
      </c>
      <c r="F131" s="90" t="s">
        <v>175</v>
      </c>
      <c r="G131" s="90" t="s">
        <v>160</v>
      </c>
      <c r="H131" s="9" t="s">
        <v>103</v>
      </c>
      <c r="I131" s="9" t="s">
        <v>490</v>
      </c>
      <c r="J131" s="90" t="s">
        <v>31</v>
      </c>
      <c r="K131" s="90" t="s">
        <v>56</v>
      </c>
      <c r="L131" s="58">
        <v>210561.31</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67.5" x14ac:dyDescent="0.2">
      <c r="A132" s="9">
        <v>107</v>
      </c>
      <c r="B132" s="17" t="s">
        <v>491</v>
      </c>
      <c r="C132" s="93" t="s">
        <v>492</v>
      </c>
      <c r="D132" s="89" t="s">
        <v>133</v>
      </c>
      <c r="E132" s="89" t="s">
        <v>503</v>
      </c>
      <c r="F132" s="90" t="s">
        <v>175</v>
      </c>
      <c r="G132" s="90" t="s">
        <v>493</v>
      </c>
      <c r="H132" s="9" t="s">
        <v>494</v>
      </c>
      <c r="I132" s="9" t="s">
        <v>495</v>
      </c>
      <c r="J132" s="90" t="s">
        <v>31</v>
      </c>
      <c r="K132" s="90" t="s">
        <v>56</v>
      </c>
      <c r="L132" s="25" t="s">
        <v>541</v>
      </c>
      <c r="M132" s="24" t="s">
        <v>142</v>
      </c>
      <c r="N132" s="80" t="str">
        <f t="shared" si="3"/>
        <v>01.2023</v>
      </c>
      <c r="O132" s="80" t="str">
        <f>"01.2024"</f>
        <v>01.2024</v>
      </c>
      <c r="P132" s="40" t="s">
        <v>57</v>
      </c>
      <c r="Q132" s="89" t="s">
        <v>77</v>
      </c>
      <c r="R132" s="91" t="s">
        <v>32</v>
      </c>
      <c r="S132" s="89" t="s">
        <v>77</v>
      </c>
      <c r="T132" s="91" t="s">
        <v>60</v>
      </c>
      <c r="U132" s="91" t="s">
        <v>33</v>
      </c>
      <c r="V132" s="94" t="s">
        <v>80</v>
      </c>
      <c r="W132" s="21"/>
      <c r="X132" s="21"/>
      <c r="Y132" s="21"/>
      <c r="Z132" s="21"/>
    </row>
    <row r="133" spans="1:26" s="22" customFormat="1" ht="180" x14ac:dyDescent="0.2">
      <c r="A133" s="9">
        <v>108</v>
      </c>
      <c r="B133" s="17" t="s">
        <v>491</v>
      </c>
      <c r="C133" s="93" t="s">
        <v>492</v>
      </c>
      <c r="D133" s="89" t="s">
        <v>133</v>
      </c>
      <c r="E133" s="89" t="s">
        <v>504</v>
      </c>
      <c r="F133" s="90" t="s">
        <v>175</v>
      </c>
      <c r="G133" s="90" t="s">
        <v>493</v>
      </c>
      <c r="H133" s="9" t="s">
        <v>494</v>
      </c>
      <c r="I133" s="9" t="s">
        <v>500</v>
      </c>
      <c r="J133" s="90" t="s">
        <v>31</v>
      </c>
      <c r="K133" s="90" t="s">
        <v>56</v>
      </c>
      <c r="L133" s="25" t="s">
        <v>542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67.5" x14ac:dyDescent="0.2">
      <c r="A134" s="9">
        <v>109</v>
      </c>
      <c r="B134" s="17" t="s">
        <v>496</v>
      </c>
      <c r="C134" s="93" t="s">
        <v>497</v>
      </c>
      <c r="D134" s="89" t="s">
        <v>133</v>
      </c>
      <c r="E134" s="89" t="s">
        <v>505</v>
      </c>
      <c r="F134" s="90" t="s">
        <v>175</v>
      </c>
      <c r="G134" s="90" t="s">
        <v>498</v>
      </c>
      <c r="H134" s="9" t="s">
        <v>499</v>
      </c>
      <c r="I134" s="9" t="s">
        <v>501</v>
      </c>
      <c r="J134" s="90" t="s">
        <v>31</v>
      </c>
      <c r="K134" s="90" t="s">
        <v>56</v>
      </c>
      <c r="L134" s="25" t="s">
        <v>543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ht="99.75" customHeight="1" x14ac:dyDescent="0.2">
      <c r="A135" s="9">
        <v>110</v>
      </c>
      <c r="B135" s="9" t="s">
        <v>513</v>
      </c>
      <c r="C135" s="9" t="s">
        <v>512</v>
      </c>
      <c r="D135" s="9" t="s">
        <v>132</v>
      </c>
      <c r="E135" s="9" t="s">
        <v>517</v>
      </c>
      <c r="F135" s="96" t="s">
        <v>93</v>
      </c>
      <c r="G135" s="9" t="s">
        <v>515</v>
      </c>
      <c r="H135" s="9" t="s">
        <v>514</v>
      </c>
      <c r="I135" s="9" t="s">
        <v>516</v>
      </c>
      <c r="J135" s="96" t="s">
        <v>31</v>
      </c>
      <c r="K135" s="96" t="s">
        <v>56</v>
      </c>
      <c r="L135" s="81">
        <v>525519.55000000005</v>
      </c>
      <c r="M135" s="9" t="s">
        <v>142</v>
      </c>
      <c r="N135" s="80" t="str">
        <f t="shared" si="3"/>
        <v>01.2023</v>
      </c>
      <c r="O135" s="9" t="str">
        <f>"05.2023"</f>
        <v>05.2023</v>
      </c>
      <c r="P135" s="9" t="s">
        <v>148</v>
      </c>
      <c r="Q135" s="9" t="s">
        <v>60</v>
      </c>
      <c r="R135" s="95" t="s">
        <v>32</v>
      </c>
      <c r="S135" s="9" t="s">
        <v>60</v>
      </c>
      <c r="T135" s="95" t="s">
        <v>33</v>
      </c>
      <c r="U135" s="95" t="s">
        <v>33</v>
      </c>
      <c r="V135" s="99" t="s">
        <v>80</v>
      </c>
      <c r="W135" s="13"/>
      <c r="X135" s="96"/>
      <c r="Y135" s="13"/>
      <c r="Z135" s="13"/>
    </row>
    <row r="136" spans="1:26" ht="101.25" x14ac:dyDescent="0.2">
      <c r="A136" s="9">
        <v>111</v>
      </c>
      <c r="B136" s="9" t="s">
        <v>518</v>
      </c>
      <c r="C136" s="9" t="s">
        <v>519</v>
      </c>
      <c r="D136" s="9" t="s">
        <v>132</v>
      </c>
      <c r="E136" s="9" t="s">
        <v>520</v>
      </c>
      <c r="F136" s="98" t="s">
        <v>93</v>
      </c>
      <c r="G136" s="97" t="s">
        <v>521</v>
      </c>
      <c r="H136" s="9" t="s">
        <v>522</v>
      </c>
      <c r="I136" s="9" t="s">
        <v>523</v>
      </c>
      <c r="J136" s="98" t="s">
        <v>31</v>
      </c>
      <c r="K136" s="98" t="s">
        <v>56</v>
      </c>
      <c r="L136" s="82">
        <v>500000</v>
      </c>
      <c r="M136" s="9" t="s">
        <v>142</v>
      </c>
      <c r="N136" s="80" t="str">
        <f t="shared" si="3"/>
        <v>01.2023</v>
      </c>
      <c r="O136" s="80" t="str">
        <f>"12.2023"</f>
        <v>12.2023</v>
      </c>
      <c r="P136" s="9" t="s">
        <v>118</v>
      </c>
      <c r="Q136" s="9" t="s">
        <v>60</v>
      </c>
      <c r="R136" s="99" t="s">
        <v>32</v>
      </c>
      <c r="S136" s="9" t="s">
        <v>77</v>
      </c>
      <c r="T136" s="99" t="s">
        <v>33</v>
      </c>
      <c r="U136" s="99" t="s">
        <v>33</v>
      </c>
      <c r="V136" s="119" t="s">
        <v>80</v>
      </c>
      <c r="W136" s="13"/>
      <c r="X136" s="98"/>
      <c r="Y136" s="13"/>
      <c r="Z136" s="13"/>
    </row>
    <row r="137" spans="1:26" ht="67.5" x14ac:dyDescent="0.2">
      <c r="A137" s="105">
        <v>112</v>
      </c>
      <c r="B137" s="115" t="s">
        <v>384</v>
      </c>
      <c r="C137" s="115" t="s">
        <v>204</v>
      </c>
      <c r="D137" s="110" t="s">
        <v>133</v>
      </c>
      <c r="E137" s="115" t="s">
        <v>409</v>
      </c>
      <c r="F137" s="106" t="s">
        <v>93</v>
      </c>
      <c r="G137" s="110" t="s">
        <v>315</v>
      </c>
      <c r="H137" s="110" t="s">
        <v>315</v>
      </c>
      <c r="I137" s="110" t="s">
        <v>403</v>
      </c>
      <c r="J137" s="106" t="s">
        <v>31</v>
      </c>
      <c r="K137" s="106" t="s">
        <v>56</v>
      </c>
      <c r="L137" s="109" t="s">
        <v>471</v>
      </c>
      <c r="M137" s="110" t="s">
        <v>142</v>
      </c>
      <c r="N137" s="33" t="str">
        <f>"02.2023"</f>
        <v>02.2023</v>
      </c>
      <c r="O137" s="110">
        <v>1.2023999999999999</v>
      </c>
      <c r="P137" s="110" t="s">
        <v>63</v>
      </c>
      <c r="Q137" s="105" t="s">
        <v>60</v>
      </c>
      <c r="R137" s="107" t="s">
        <v>32</v>
      </c>
      <c r="S137" s="105" t="s">
        <v>77</v>
      </c>
      <c r="T137" s="107" t="s">
        <v>33</v>
      </c>
      <c r="U137" s="107" t="s">
        <v>33</v>
      </c>
      <c r="V137" s="119" t="s">
        <v>80</v>
      </c>
      <c r="W137" s="31"/>
      <c r="X137" s="106"/>
      <c r="Y137" s="31"/>
      <c r="Z137" s="31"/>
    </row>
    <row r="138" spans="1:26" s="114" customFormat="1" ht="67.5" x14ac:dyDescent="0.2">
      <c r="A138" s="101">
        <v>113</v>
      </c>
      <c r="B138" s="101" t="s">
        <v>402</v>
      </c>
      <c r="C138" s="101" t="s">
        <v>530</v>
      </c>
      <c r="D138" s="101" t="s">
        <v>133</v>
      </c>
      <c r="E138" s="101" t="s">
        <v>534</v>
      </c>
      <c r="F138" s="102" t="s">
        <v>175</v>
      </c>
      <c r="G138" s="101">
        <v>362</v>
      </c>
      <c r="H138" s="101" t="s">
        <v>531</v>
      </c>
      <c r="I138" s="101">
        <v>11</v>
      </c>
      <c r="J138" s="102" t="s">
        <v>31</v>
      </c>
      <c r="K138" s="102" t="s">
        <v>56</v>
      </c>
      <c r="L138" s="103" t="s">
        <v>532</v>
      </c>
      <c r="M138" s="101" t="s">
        <v>142</v>
      </c>
      <c r="N138" s="108" t="str">
        <f>"02.2023"</f>
        <v>02.2023</v>
      </c>
      <c r="O138" s="108" t="str">
        <f>"01.2024"</f>
        <v>01.2024</v>
      </c>
      <c r="P138" s="101" t="s">
        <v>57</v>
      </c>
      <c r="Q138" s="101" t="s">
        <v>77</v>
      </c>
      <c r="R138" s="104" t="s">
        <v>32</v>
      </c>
      <c r="S138" s="101" t="s">
        <v>77</v>
      </c>
      <c r="T138" s="101">
        <v>0</v>
      </c>
      <c r="U138" s="104" t="s">
        <v>33</v>
      </c>
      <c r="V138" s="119" t="s">
        <v>80</v>
      </c>
      <c r="W138" s="101"/>
      <c r="X138" s="13"/>
      <c r="Y138" s="101"/>
      <c r="Z138" s="101"/>
    </row>
    <row r="139" spans="1:26" ht="67.5" x14ac:dyDescent="0.2">
      <c r="A139" s="9">
        <v>114</v>
      </c>
      <c r="B139" s="9" t="s">
        <v>383</v>
      </c>
      <c r="C139" s="9" t="s">
        <v>197</v>
      </c>
      <c r="D139" s="9" t="s">
        <v>133</v>
      </c>
      <c r="E139" s="9" t="s">
        <v>198</v>
      </c>
      <c r="F139" s="112" t="s">
        <v>175</v>
      </c>
      <c r="G139" s="113" t="s">
        <v>315</v>
      </c>
      <c r="H139" s="9" t="s">
        <v>315</v>
      </c>
      <c r="I139" s="9" t="s">
        <v>219</v>
      </c>
      <c r="J139" s="112" t="s">
        <v>31</v>
      </c>
      <c r="K139" s="112" t="s">
        <v>56</v>
      </c>
      <c r="L139" s="81" t="s">
        <v>533</v>
      </c>
      <c r="M139" s="9" t="s">
        <v>142</v>
      </c>
      <c r="N139" s="80" t="str">
        <f t="shared" ref="N139" si="4">"01.2023"</f>
        <v>01.2023</v>
      </c>
      <c r="O139" s="9" t="str">
        <f>"02.2024"</f>
        <v>02.2024</v>
      </c>
      <c r="P139" s="113" t="s">
        <v>57</v>
      </c>
      <c r="Q139" s="9" t="s">
        <v>77</v>
      </c>
      <c r="R139" s="111" t="s">
        <v>32</v>
      </c>
      <c r="S139" s="9" t="s">
        <v>77</v>
      </c>
      <c r="T139" s="111" t="s">
        <v>60</v>
      </c>
      <c r="U139" s="111" t="s">
        <v>33</v>
      </c>
      <c r="V139" s="119" t="s">
        <v>80</v>
      </c>
      <c r="W139" s="13"/>
      <c r="X139" s="112"/>
      <c r="Y139" s="13"/>
      <c r="Z139" s="13"/>
    </row>
    <row r="140" spans="1:26" ht="63" customHeight="1" x14ac:dyDescent="0.2">
      <c r="A140" s="120">
        <v>115</v>
      </c>
      <c r="B140" s="120" t="s">
        <v>535</v>
      </c>
      <c r="C140" s="120" t="s">
        <v>536</v>
      </c>
      <c r="D140" s="120" t="s">
        <v>133</v>
      </c>
      <c r="E140" s="120" t="s">
        <v>221</v>
      </c>
      <c r="F140" s="121" t="s">
        <v>93</v>
      </c>
      <c r="G140" s="117" t="s">
        <v>315</v>
      </c>
      <c r="H140" s="120" t="s">
        <v>315</v>
      </c>
      <c r="I140" s="120" t="s">
        <v>219</v>
      </c>
      <c r="J140" s="121" t="s">
        <v>31</v>
      </c>
      <c r="K140" s="121" t="s">
        <v>56</v>
      </c>
      <c r="L140" s="128" t="s">
        <v>537</v>
      </c>
      <c r="M140" s="120" t="s">
        <v>142</v>
      </c>
      <c r="N140" s="33" t="str">
        <f t="shared" ref="N140:N163" si="5">"02.2023"</f>
        <v>02.2023</v>
      </c>
      <c r="O140" s="33" t="str">
        <f>"01.2024"</f>
        <v>01.2024</v>
      </c>
      <c r="P140" s="120" t="s">
        <v>118</v>
      </c>
      <c r="Q140" s="44" t="s">
        <v>60</v>
      </c>
      <c r="R140" s="119" t="s">
        <v>32</v>
      </c>
      <c r="S140" s="44" t="s">
        <v>77</v>
      </c>
      <c r="T140" s="44">
        <v>0</v>
      </c>
      <c r="U140" s="122" t="s">
        <v>33</v>
      </c>
      <c r="V140" s="123" t="s">
        <v>80</v>
      </c>
      <c r="W140" s="44"/>
      <c r="X140" s="31"/>
      <c r="Y140" s="44"/>
      <c r="Z140" s="117"/>
    </row>
    <row r="141" spans="1:26" ht="67.5" x14ac:dyDescent="0.2">
      <c r="A141" s="9">
        <v>116</v>
      </c>
      <c r="B141" s="9" t="s">
        <v>97</v>
      </c>
      <c r="C141" s="9" t="s">
        <v>538</v>
      </c>
      <c r="D141" s="9" t="s">
        <v>133</v>
      </c>
      <c r="E141" s="9" t="s">
        <v>190</v>
      </c>
      <c r="F141" s="118" t="s">
        <v>175</v>
      </c>
      <c r="G141" s="116">
        <v>362</v>
      </c>
      <c r="H141" s="9" t="s">
        <v>531</v>
      </c>
      <c r="I141" s="9">
        <v>12</v>
      </c>
      <c r="J141" s="118" t="s">
        <v>31</v>
      </c>
      <c r="K141" s="118" t="s">
        <v>56</v>
      </c>
      <c r="L141" s="81" t="s">
        <v>539</v>
      </c>
      <c r="M141" s="9" t="s">
        <v>142</v>
      </c>
      <c r="N141" s="80" t="str">
        <f t="shared" si="5"/>
        <v>02.2023</v>
      </c>
      <c r="O141" s="9" t="str">
        <f>"01.2024"</f>
        <v>01.2024</v>
      </c>
      <c r="P141" s="116" t="s">
        <v>57</v>
      </c>
      <c r="Q141" s="9" t="s">
        <v>77</v>
      </c>
      <c r="R141" s="119" t="s">
        <v>32</v>
      </c>
      <c r="S141" s="9" t="s">
        <v>77</v>
      </c>
      <c r="T141" s="119" t="s">
        <v>33</v>
      </c>
      <c r="U141" s="119" t="s">
        <v>33</v>
      </c>
      <c r="V141" s="123" t="s">
        <v>80</v>
      </c>
      <c r="W141" s="13"/>
      <c r="X141" s="118"/>
      <c r="Y141" s="118"/>
      <c r="Z141" s="116"/>
    </row>
    <row r="142" spans="1:26" s="114" customFormat="1" ht="56.25" x14ac:dyDescent="0.2">
      <c r="A142" s="125">
        <v>117</v>
      </c>
      <c r="B142" s="125" t="s">
        <v>544</v>
      </c>
      <c r="C142" s="125" t="s">
        <v>545</v>
      </c>
      <c r="D142" s="125" t="s">
        <v>135</v>
      </c>
      <c r="E142" s="125" t="s">
        <v>546</v>
      </c>
      <c r="F142" s="124" t="s">
        <v>93</v>
      </c>
      <c r="G142" s="125">
        <v>876</v>
      </c>
      <c r="H142" s="125" t="s">
        <v>547</v>
      </c>
      <c r="I142" s="125">
        <v>1</v>
      </c>
      <c r="J142" s="124" t="s">
        <v>31</v>
      </c>
      <c r="K142" s="124" t="s">
        <v>56</v>
      </c>
      <c r="L142" s="126">
        <v>7398758</v>
      </c>
      <c r="M142" s="125" t="s">
        <v>142</v>
      </c>
      <c r="N142" s="127" t="str">
        <f>"03.2023"</f>
        <v>03.2023</v>
      </c>
      <c r="O142" s="127" t="str">
        <f>"12.2023"</f>
        <v>12.2023</v>
      </c>
      <c r="P142" s="125" t="s">
        <v>148</v>
      </c>
      <c r="Q142" s="125" t="s">
        <v>60</v>
      </c>
      <c r="R142" s="125" t="s">
        <v>32</v>
      </c>
      <c r="S142" s="125" t="s">
        <v>60</v>
      </c>
      <c r="T142" s="125">
        <v>0</v>
      </c>
      <c r="U142" s="123" t="s">
        <v>33</v>
      </c>
      <c r="V142" s="132" t="s">
        <v>80</v>
      </c>
      <c r="W142" s="125"/>
      <c r="X142" s="13"/>
      <c r="Y142" s="125"/>
      <c r="Z142" s="125"/>
    </row>
    <row r="143" spans="1:26" s="114" customFormat="1" ht="200.25" customHeight="1" x14ac:dyDescent="0.2">
      <c r="A143" s="129">
        <v>118</v>
      </c>
      <c r="B143" s="129" t="s">
        <v>548</v>
      </c>
      <c r="C143" s="129" t="s">
        <v>549</v>
      </c>
      <c r="D143" s="129" t="s">
        <v>132</v>
      </c>
      <c r="E143" s="129" t="s">
        <v>550</v>
      </c>
      <c r="F143" s="130" t="s">
        <v>93</v>
      </c>
      <c r="G143" s="129">
        <v>796</v>
      </c>
      <c r="H143" s="129" t="s">
        <v>551</v>
      </c>
      <c r="I143" s="129" t="s">
        <v>552</v>
      </c>
      <c r="J143" s="130" t="s">
        <v>31</v>
      </c>
      <c r="K143" s="130" t="s">
        <v>56</v>
      </c>
      <c r="L143" s="131">
        <v>5475926.6299999999</v>
      </c>
      <c r="M143" s="129" t="s">
        <v>142</v>
      </c>
      <c r="N143" s="133" t="str">
        <f t="shared" si="5"/>
        <v>02.2023</v>
      </c>
      <c r="O143" s="133" t="str">
        <f>"08.2023"</f>
        <v>08.2023</v>
      </c>
      <c r="P143" s="129" t="s">
        <v>148</v>
      </c>
      <c r="Q143" s="129" t="s">
        <v>60</v>
      </c>
      <c r="R143" s="129" t="s">
        <v>32</v>
      </c>
      <c r="S143" s="129" t="s">
        <v>60</v>
      </c>
      <c r="T143" s="129">
        <v>0</v>
      </c>
      <c r="U143" s="132" t="s">
        <v>33</v>
      </c>
      <c r="V143" s="134" t="s">
        <v>80</v>
      </c>
      <c r="W143" s="129"/>
      <c r="X143" s="13"/>
      <c r="Y143" s="129"/>
      <c r="Z143" s="129"/>
    </row>
    <row r="144" spans="1:26" s="114" customFormat="1" ht="59.25" customHeight="1" x14ac:dyDescent="0.2">
      <c r="A144" s="129">
        <v>119</v>
      </c>
      <c r="B144" s="129" t="s">
        <v>553</v>
      </c>
      <c r="C144" s="129" t="s">
        <v>554</v>
      </c>
      <c r="D144" s="129" t="s">
        <v>132</v>
      </c>
      <c r="E144" s="129" t="s">
        <v>555</v>
      </c>
      <c r="F144" s="130" t="s">
        <v>93</v>
      </c>
      <c r="G144" s="129">
        <v>796</v>
      </c>
      <c r="H144" s="129" t="s">
        <v>556</v>
      </c>
      <c r="I144" s="129" t="s">
        <v>557</v>
      </c>
      <c r="J144" s="130" t="s">
        <v>31</v>
      </c>
      <c r="K144" s="130" t="s">
        <v>56</v>
      </c>
      <c r="L144" s="131">
        <v>411539.54</v>
      </c>
      <c r="M144" s="129" t="s">
        <v>142</v>
      </c>
      <c r="N144" s="133" t="str">
        <f t="shared" si="5"/>
        <v>02.2023</v>
      </c>
      <c r="O144" s="133" t="str">
        <f>"05.2023"</f>
        <v>05.2023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120</v>
      </c>
      <c r="B145" s="129" t="s">
        <v>558</v>
      </c>
      <c r="C145" s="129" t="s">
        <v>559</v>
      </c>
      <c r="D145" s="129" t="s">
        <v>132</v>
      </c>
      <c r="E145" s="129" t="s">
        <v>560</v>
      </c>
      <c r="F145" s="130" t="s">
        <v>93</v>
      </c>
      <c r="G145" s="129">
        <v>796</v>
      </c>
      <c r="H145" s="129" t="s">
        <v>561</v>
      </c>
      <c r="I145" s="129" t="s">
        <v>562</v>
      </c>
      <c r="J145" s="130" t="s">
        <v>31</v>
      </c>
      <c r="K145" s="130" t="s">
        <v>56</v>
      </c>
      <c r="L145" s="131">
        <v>528313.06000000006</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121</v>
      </c>
      <c r="B146" s="129" t="s">
        <v>563</v>
      </c>
      <c r="C146" s="129" t="s">
        <v>564</v>
      </c>
      <c r="D146" s="129" t="s">
        <v>132</v>
      </c>
      <c r="E146" s="129" t="s">
        <v>565</v>
      </c>
      <c r="F146" s="130" t="s">
        <v>93</v>
      </c>
      <c r="G146" s="129">
        <v>796</v>
      </c>
      <c r="H146" s="129" t="s">
        <v>566</v>
      </c>
      <c r="I146" s="129" t="s">
        <v>567</v>
      </c>
      <c r="J146" s="130" t="s">
        <v>31</v>
      </c>
      <c r="K146" s="130" t="s">
        <v>56</v>
      </c>
      <c r="L146" s="131">
        <v>3943114.01</v>
      </c>
      <c r="M146" s="129" t="s">
        <v>142</v>
      </c>
      <c r="N146" s="133" t="str">
        <f t="shared" si="5"/>
        <v>02.2023</v>
      </c>
      <c r="O146" s="133" t="str">
        <f>"08.2023"</f>
        <v>08.2023</v>
      </c>
      <c r="P146" s="129" t="s">
        <v>148</v>
      </c>
      <c r="Q146" s="129" t="s">
        <v>60</v>
      </c>
      <c r="R146" s="129" t="s">
        <v>32</v>
      </c>
      <c r="S146" s="129" t="s">
        <v>60</v>
      </c>
      <c r="T146" s="129">
        <v>0</v>
      </c>
      <c r="U146" s="132" t="s">
        <v>33</v>
      </c>
      <c r="V146" s="134" t="s">
        <v>80</v>
      </c>
      <c r="W146" s="129"/>
      <c r="X146" s="13"/>
      <c r="Y146" s="129"/>
      <c r="Z146" s="129"/>
    </row>
    <row r="147" spans="1:26" s="114" customFormat="1" ht="327" customHeight="1" x14ac:dyDescent="0.2">
      <c r="A147" s="136">
        <v>122</v>
      </c>
      <c r="B147" s="136" t="s">
        <v>568</v>
      </c>
      <c r="C147" s="136" t="s">
        <v>569</v>
      </c>
      <c r="D147" s="136" t="s">
        <v>132</v>
      </c>
      <c r="E147" s="136" t="s">
        <v>570</v>
      </c>
      <c r="F147" s="135" t="s">
        <v>93</v>
      </c>
      <c r="G147" s="136" t="s">
        <v>571</v>
      </c>
      <c r="H147" s="136" t="s">
        <v>572</v>
      </c>
      <c r="I147" s="136" t="s">
        <v>573</v>
      </c>
      <c r="J147" s="135" t="s">
        <v>31</v>
      </c>
      <c r="K147" s="135" t="s">
        <v>56</v>
      </c>
      <c r="L147" s="137">
        <v>3441642.88</v>
      </c>
      <c r="M147" s="136" t="s">
        <v>142</v>
      </c>
      <c r="N147" s="138" t="str">
        <f>"02.2023"</f>
        <v>02.2023</v>
      </c>
      <c r="O147" s="138" t="str">
        <f>"06.2023"</f>
        <v>06.2023</v>
      </c>
      <c r="P147" s="136" t="s">
        <v>148</v>
      </c>
      <c r="Q147" s="136" t="s">
        <v>60</v>
      </c>
      <c r="R147" s="136" t="s">
        <v>32</v>
      </c>
      <c r="S147" s="136" t="s">
        <v>60</v>
      </c>
      <c r="T147" s="136">
        <v>0</v>
      </c>
      <c r="U147" s="134" t="s">
        <v>33</v>
      </c>
      <c r="V147" s="152" t="s">
        <v>80</v>
      </c>
      <c r="W147" s="136"/>
      <c r="X147" s="13"/>
      <c r="Y147" s="136"/>
      <c r="Z147" s="136"/>
    </row>
    <row r="148" spans="1:26" s="114" customFormat="1" ht="59.25" customHeight="1" x14ac:dyDescent="0.2">
      <c r="A148" s="139">
        <v>123</v>
      </c>
      <c r="B148" s="139" t="s">
        <v>577</v>
      </c>
      <c r="C148" s="139" t="s">
        <v>578</v>
      </c>
      <c r="D148" s="139" t="s">
        <v>132</v>
      </c>
      <c r="E148" s="139" t="s">
        <v>579</v>
      </c>
      <c r="F148" s="140" t="s">
        <v>93</v>
      </c>
      <c r="G148" s="139">
        <v>796</v>
      </c>
      <c r="H148" s="139" t="s">
        <v>420</v>
      </c>
      <c r="I148" s="139">
        <v>1</v>
      </c>
      <c r="J148" s="140" t="s">
        <v>31</v>
      </c>
      <c r="K148" s="140" t="s">
        <v>56</v>
      </c>
      <c r="L148" s="141">
        <v>1022719.67</v>
      </c>
      <c r="M148" s="139" t="s">
        <v>142</v>
      </c>
      <c r="N148" s="143" t="str">
        <f t="shared" si="5"/>
        <v>02.2023</v>
      </c>
      <c r="O148" s="143" t="str">
        <f>"07.2023"</f>
        <v>07.2023</v>
      </c>
      <c r="P148" s="139" t="s">
        <v>148</v>
      </c>
      <c r="Q148" s="139" t="s">
        <v>60</v>
      </c>
      <c r="R148" s="139" t="s">
        <v>32</v>
      </c>
      <c r="S148" s="139" t="s">
        <v>60</v>
      </c>
      <c r="T148" s="139">
        <v>0</v>
      </c>
      <c r="U148" s="142" t="s">
        <v>33</v>
      </c>
      <c r="V148" s="152" t="s">
        <v>80</v>
      </c>
      <c r="W148" s="139"/>
      <c r="X148" s="13"/>
      <c r="Y148" s="139"/>
      <c r="Z148" s="139"/>
    </row>
    <row r="149" spans="1:26" s="114" customFormat="1" ht="59.25" customHeight="1" x14ac:dyDescent="0.2">
      <c r="A149" s="139">
        <v>124</v>
      </c>
      <c r="B149" s="139" t="s">
        <v>580</v>
      </c>
      <c r="C149" s="139" t="s">
        <v>581</v>
      </c>
      <c r="D149" s="139" t="s">
        <v>132</v>
      </c>
      <c r="E149" s="139" t="s">
        <v>582</v>
      </c>
      <c r="F149" s="140" t="s">
        <v>93</v>
      </c>
      <c r="G149" s="139">
        <v>796</v>
      </c>
      <c r="H149" s="139" t="s">
        <v>173</v>
      </c>
      <c r="I149" s="139" t="s">
        <v>583</v>
      </c>
      <c r="J149" s="140" t="s">
        <v>31</v>
      </c>
      <c r="K149" s="140" t="s">
        <v>56</v>
      </c>
      <c r="L149" s="141">
        <v>363088.59</v>
      </c>
      <c r="M149" s="139" t="s">
        <v>142</v>
      </c>
      <c r="N149" s="143" t="str">
        <f t="shared" si="5"/>
        <v>02.2023</v>
      </c>
      <c r="O149" s="143" t="str">
        <f>"06.2023"</f>
        <v>06.2023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125</v>
      </c>
      <c r="B150" s="139" t="s">
        <v>544</v>
      </c>
      <c r="C150" s="139" t="s">
        <v>545</v>
      </c>
      <c r="D150" s="139" t="s">
        <v>135</v>
      </c>
      <c r="E150" s="139" t="s">
        <v>584</v>
      </c>
      <c r="F150" s="140" t="s">
        <v>93</v>
      </c>
      <c r="G150" s="139">
        <v>876</v>
      </c>
      <c r="H150" s="139" t="s">
        <v>54</v>
      </c>
      <c r="I150" s="139">
        <v>1</v>
      </c>
      <c r="J150" s="140" t="s">
        <v>31</v>
      </c>
      <c r="K150" s="140" t="s">
        <v>56</v>
      </c>
      <c r="L150" s="141">
        <v>2292513</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ht="67.5" x14ac:dyDescent="0.2">
      <c r="A151" s="146">
        <v>126</v>
      </c>
      <c r="B151" s="146" t="s">
        <v>491</v>
      </c>
      <c r="C151" s="146" t="s">
        <v>492</v>
      </c>
      <c r="D151" s="146" t="s">
        <v>133</v>
      </c>
      <c r="E151" s="146" t="s">
        <v>585</v>
      </c>
      <c r="F151" s="145" t="s">
        <v>175</v>
      </c>
      <c r="G151" s="146" t="s">
        <v>586</v>
      </c>
      <c r="H151" s="146" t="s">
        <v>587</v>
      </c>
      <c r="I151" s="146" t="s">
        <v>630</v>
      </c>
      <c r="J151" s="145" t="s">
        <v>31</v>
      </c>
      <c r="K151" s="145" t="s">
        <v>56</v>
      </c>
      <c r="L151" s="147" t="s">
        <v>631</v>
      </c>
      <c r="M151" s="146" t="s">
        <v>142</v>
      </c>
      <c r="N151" s="148" t="str">
        <f t="shared" si="5"/>
        <v>02.2023</v>
      </c>
      <c r="O151" s="148" t="str">
        <f>"01.2024"</f>
        <v>01.2024</v>
      </c>
      <c r="P151" s="146" t="s">
        <v>57</v>
      </c>
      <c r="Q151" s="146" t="s">
        <v>77</v>
      </c>
      <c r="R151" s="146" t="s">
        <v>32</v>
      </c>
      <c r="S151" s="146" t="s">
        <v>60</v>
      </c>
      <c r="T151" s="146" t="s">
        <v>60</v>
      </c>
      <c r="U151" s="144" t="s">
        <v>33</v>
      </c>
      <c r="V151" s="152" t="s">
        <v>80</v>
      </c>
      <c r="W151" s="146"/>
      <c r="X151" s="13"/>
      <c r="Y151" s="146"/>
      <c r="Z151" s="146"/>
    </row>
    <row r="152" spans="1:26" ht="168.75" x14ac:dyDescent="0.2">
      <c r="A152" s="146">
        <v>127</v>
      </c>
      <c r="B152" s="146" t="s">
        <v>588</v>
      </c>
      <c r="C152" s="146" t="s">
        <v>589</v>
      </c>
      <c r="D152" s="146" t="s">
        <v>133</v>
      </c>
      <c r="E152" s="146" t="s">
        <v>590</v>
      </c>
      <c r="F152" s="145" t="s">
        <v>93</v>
      </c>
      <c r="G152" s="146" t="s">
        <v>591</v>
      </c>
      <c r="H152" s="146" t="s">
        <v>592</v>
      </c>
      <c r="I152" s="146" t="s">
        <v>632</v>
      </c>
      <c r="J152" s="145" t="s">
        <v>31</v>
      </c>
      <c r="K152" s="145" t="s">
        <v>56</v>
      </c>
      <c r="L152" s="147">
        <v>961150</v>
      </c>
      <c r="M152" s="146" t="s">
        <v>142</v>
      </c>
      <c r="N152" s="148" t="str">
        <f t="shared" si="5"/>
        <v>02.2023</v>
      </c>
      <c r="O152" s="148" t="str">
        <f>"12.2023"</f>
        <v>12.2023</v>
      </c>
      <c r="P152" s="146" t="s">
        <v>63</v>
      </c>
      <c r="Q152" s="146" t="s">
        <v>60</v>
      </c>
      <c r="R152" s="146" t="s">
        <v>32</v>
      </c>
      <c r="S152" s="146" t="s">
        <v>60</v>
      </c>
      <c r="T152" s="146">
        <v>0</v>
      </c>
      <c r="U152" s="144" t="s">
        <v>33</v>
      </c>
      <c r="V152" s="152" t="s">
        <v>80</v>
      </c>
      <c r="W152" s="146"/>
      <c r="X152" s="13"/>
      <c r="Y152" s="146"/>
      <c r="Z152" s="146"/>
    </row>
    <row r="153" spans="1:26" ht="78.75" x14ac:dyDescent="0.2">
      <c r="A153" s="146">
        <v>128</v>
      </c>
      <c r="B153" s="146" t="s">
        <v>593</v>
      </c>
      <c r="C153" s="146" t="s">
        <v>594</v>
      </c>
      <c r="D153" s="146" t="s">
        <v>595</v>
      </c>
      <c r="E153" s="146" t="s">
        <v>596</v>
      </c>
      <c r="F153" s="145" t="s">
        <v>93</v>
      </c>
      <c r="G153" s="146" t="s">
        <v>597</v>
      </c>
      <c r="H153" s="146" t="s">
        <v>598</v>
      </c>
      <c r="I153" s="146" t="s">
        <v>633</v>
      </c>
      <c r="J153" s="145" t="s">
        <v>31</v>
      </c>
      <c r="K153" s="145" t="s">
        <v>56</v>
      </c>
      <c r="L153" s="147">
        <v>27000000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213.75" x14ac:dyDescent="0.2">
      <c r="A154" s="146">
        <v>129</v>
      </c>
      <c r="B154" s="146" t="s">
        <v>599</v>
      </c>
      <c r="C154" s="146" t="s">
        <v>600</v>
      </c>
      <c r="D154" s="146" t="s">
        <v>601</v>
      </c>
      <c r="E154" s="146" t="s">
        <v>602</v>
      </c>
      <c r="F154" s="145" t="s">
        <v>93</v>
      </c>
      <c r="G154" s="146" t="s">
        <v>603</v>
      </c>
      <c r="H154" s="146" t="s">
        <v>604</v>
      </c>
      <c r="I154" s="146" t="s">
        <v>634</v>
      </c>
      <c r="J154" s="145" t="s">
        <v>31</v>
      </c>
      <c r="K154" s="145" t="s">
        <v>56</v>
      </c>
      <c r="L154" s="147">
        <v>2020991.93</v>
      </c>
      <c r="M154" s="146" t="s">
        <v>142</v>
      </c>
      <c r="N154" s="148" t="str">
        <f t="shared" si="5"/>
        <v>02.2023</v>
      </c>
      <c r="O154" s="148" t="str">
        <f t="shared" ref="O154:O159" si="6">"08.2023"</f>
        <v>08.2023</v>
      </c>
      <c r="P154" s="146" t="s">
        <v>148</v>
      </c>
      <c r="Q154" s="146" t="s">
        <v>60</v>
      </c>
      <c r="R154" s="146" t="s">
        <v>32</v>
      </c>
      <c r="S154" s="146" t="s">
        <v>60</v>
      </c>
      <c r="T154" s="146">
        <v>0</v>
      </c>
      <c r="U154" s="144" t="s">
        <v>33</v>
      </c>
      <c r="V154" s="152" t="s">
        <v>80</v>
      </c>
      <c r="W154" s="146"/>
      <c r="X154" s="13"/>
      <c r="Y154" s="146"/>
      <c r="Z154" s="146"/>
    </row>
    <row r="155" spans="1:26" ht="45" x14ac:dyDescent="0.2">
      <c r="A155" s="146">
        <v>130</v>
      </c>
      <c r="B155" s="146" t="s">
        <v>605</v>
      </c>
      <c r="C155" s="146" t="s">
        <v>606</v>
      </c>
      <c r="D155" s="146" t="s">
        <v>132</v>
      </c>
      <c r="E155" s="146" t="s">
        <v>607</v>
      </c>
      <c r="F155" s="145" t="s">
        <v>93</v>
      </c>
      <c r="G155" s="146">
        <v>796</v>
      </c>
      <c r="H155" s="146" t="s">
        <v>420</v>
      </c>
      <c r="I155" s="146">
        <v>50</v>
      </c>
      <c r="J155" s="145" t="s">
        <v>31</v>
      </c>
      <c r="K155" s="145" t="s">
        <v>56</v>
      </c>
      <c r="L155" s="147">
        <v>466073.5</v>
      </c>
      <c r="M155" s="146" t="s">
        <v>142</v>
      </c>
      <c r="N155" s="148" t="str">
        <f t="shared" si="5"/>
        <v>02.2023</v>
      </c>
      <c r="O155" s="148" t="str">
        <f t="shared" si="6"/>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131</v>
      </c>
      <c r="B156" s="146" t="s">
        <v>608</v>
      </c>
      <c r="C156" s="146" t="s">
        <v>609</v>
      </c>
      <c r="D156" s="146" t="s">
        <v>132</v>
      </c>
      <c r="E156" s="146" t="s">
        <v>610</v>
      </c>
      <c r="F156" s="145" t="s">
        <v>93</v>
      </c>
      <c r="G156" s="146">
        <v>796</v>
      </c>
      <c r="H156" s="146" t="s">
        <v>420</v>
      </c>
      <c r="I156" s="146">
        <v>500</v>
      </c>
      <c r="J156" s="145" t="s">
        <v>31</v>
      </c>
      <c r="K156" s="145" t="s">
        <v>56</v>
      </c>
      <c r="L156" s="147">
        <v>428335</v>
      </c>
      <c r="M156" s="146" t="s">
        <v>142</v>
      </c>
      <c r="N156" s="148" t="str">
        <f t="shared" si="5"/>
        <v>02.2023</v>
      </c>
      <c r="O156" s="148" t="str">
        <f t="shared" si="6"/>
        <v>08.2023</v>
      </c>
      <c r="P156" s="146" t="s">
        <v>148</v>
      </c>
      <c r="Q156" s="146" t="s">
        <v>60</v>
      </c>
      <c r="R156" s="146" t="s">
        <v>32</v>
      </c>
      <c r="S156" s="146" t="s">
        <v>60</v>
      </c>
      <c r="T156" s="146">
        <v>0</v>
      </c>
      <c r="U156" s="144" t="s">
        <v>33</v>
      </c>
      <c r="V156" s="155" t="s">
        <v>80</v>
      </c>
      <c r="W156" s="146"/>
      <c r="X156" s="13"/>
      <c r="Y156" s="146"/>
      <c r="Z156" s="146"/>
    </row>
    <row r="157" spans="1:26" ht="45" x14ac:dyDescent="0.2">
      <c r="A157" s="146">
        <v>132</v>
      </c>
      <c r="B157" s="146" t="s">
        <v>611</v>
      </c>
      <c r="C157" s="146" t="s">
        <v>612</v>
      </c>
      <c r="D157" s="146" t="s">
        <v>131</v>
      </c>
      <c r="E157" s="146" t="s">
        <v>613</v>
      </c>
      <c r="F157" s="145" t="s">
        <v>93</v>
      </c>
      <c r="G157" s="146" t="s">
        <v>172</v>
      </c>
      <c r="H157" s="146" t="s">
        <v>173</v>
      </c>
      <c r="I157" s="146" t="s">
        <v>635</v>
      </c>
      <c r="J157" s="145" t="s">
        <v>31</v>
      </c>
      <c r="K157" s="145" t="s">
        <v>56</v>
      </c>
      <c r="L157" s="147">
        <v>433872</v>
      </c>
      <c r="M157" s="146" t="s">
        <v>142</v>
      </c>
      <c r="N157" s="148" t="str">
        <f t="shared" si="5"/>
        <v>02.2023</v>
      </c>
      <c r="O157" s="148" t="str">
        <f t="shared" si="6"/>
        <v>08.2023</v>
      </c>
      <c r="P157" s="146" t="s">
        <v>148</v>
      </c>
      <c r="Q157" s="146" t="s">
        <v>60</v>
      </c>
      <c r="R157" s="146" t="s">
        <v>32</v>
      </c>
      <c r="S157" s="146" t="s">
        <v>60</v>
      </c>
      <c r="T157" s="146">
        <v>0</v>
      </c>
      <c r="U157" s="144" t="s">
        <v>33</v>
      </c>
      <c r="V157" s="144" t="s">
        <v>80</v>
      </c>
      <c r="W157" s="146"/>
      <c r="X157" s="13"/>
      <c r="Y157" s="146"/>
      <c r="Z157" s="146"/>
    </row>
    <row r="158" spans="1:26" ht="56.25" x14ac:dyDescent="0.2">
      <c r="A158" s="146">
        <v>133</v>
      </c>
      <c r="B158" s="146" t="s">
        <v>614</v>
      </c>
      <c r="C158" s="146" t="s">
        <v>640</v>
      </c>
      <c r="D158" s="146" t="s">
        <v>429</v>
      </c>
      <c r="E158" s="146" t="s">
        <v>615</v>
      </c>
      <c r="F158" s="145" t="s">
        <v>93</v>
      </c>
      <c r="G158" s="146" t="s">
        <v>616</v>
      </c>
      <c r="H158" s="146" t="s">
        <v>617</v>
      </c>
      <c r="I158" s="146" t="s">
        <v>636</v>
      </c>
      <c r="J158" s="145" t="s">
        <v>31</v>
      </c>
      <c r="K158" s="145" t="s">
        <v>56</v>
      </c>
      <c r="L158" s="147">
        <v>1140050</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134</v>
      </c>
      <c r="B159" s="146" t="s">
        <v>618</v>
      </c>
      <c r="C159" s="146" t="s">
        <v>619</v>
      </c>
      <c r="D159" s="146" t="s">
        <v>429</v>
      </c>
      <c r="E159" s="146" t="s">
        <v>620</v>
      </c>
      <c r="F159" s="145" t="s">
        <v>93</v>
      </c>
      <c r="G159" s="146" t="s">
        <v>235</v>
      </c>
      <c r="H159" s="146" t="s">
        <v>247</v>
      </c>
      <c r="I159" s="146" t="s">
        <v>637</v>
      </c>
      <c r="J159" s="145" t="s">
        <v>31</v>
      </c>
      <c r="K159" s="145" t="s">
        <v>56</v>
      </c>
      <c r="L159" s="147">
        <v>2043009.6</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157.5" x14ac:dyDescent="0.2">
      <c r="A160" s="146">
        <v>135</v>
      </c>
      <c r="B160" s="146" t="s">
        <v>621</v>
      </c>
      <c r="C160" s="146" t="s">
        <v>622</v>
      </c>
      <c r="D160" s="146" t="s">
        <v>623</v>
      </c>
      <c r="E160" s="146" t="s">
        <v>624</v>
      </c>
      <c r="F160" s="145" t="s">
        <v>93</v>
      </c>
      <c r="G160" s="146" t="s">
        <v>625</v>
      </c>
      <c r="H160" s="146" t="s">
        <v>626</v>
      </c>
      <c r="I160" s="146" t="s">
        <v>638</v>
      </c>
      <c r="J160" s="145" t="s">
        <v>31</v>
      </c>
      <c r="K160" s="145" t="s">
        <v>56</v>
      </c>
      <c r="L160" s="147">
        <v>296725.8</v>
      </c>
      <c r="M160" s="146" t="s">
        <v>142</v>
      </c>
      <c r="N160" s="148" t="str">
        <f t="shared" si="5"/>
        <v>02.2023</v>
      </c>
      <c r="O160" s="148" t="str">
        <f>"06.2023"</f>
        <v>06.2023</v>
      </c>
      <c r="P160" s="146" t="s">
        <v>148</v>
      </c>
      <c r="Q160" s="146" t="s">
        <v>60</v>
      </c>
      <c r="R160" s="146" t="s">
        <v>32</v>
      </c>
      <c r="S160" s="146" t="s">
        <v>60</v>
      </c>
      <c r="T160" s="146">
        <v>0</v>
      </c>
      <c r="U160" s="144" t="s">
        <v>33</v>
      </c>
      <c r="V160" s="144" t="s">
        <v>80</v>
      </c>
      <c r="W160" s="146"/>
      <c r="X160" s="13"/>
      <c r="Y160" s="146"/>
      <c r="Z160" s="146"/>
    </row>
    <row r="161" spans="1:26" ht="101.25" x14ac:dyDescent="0.2">
      <c r="A161" s="146">
        <v>136</v>
      </c>
      <c r="B161" s="146" t="s">
        <v>641</v>
      </c>
      <c r="C161" s="146" t="s">
        <v>627</v>
      </c>
      <c r="D161" s="146" t="s">
        <v>628</v>
      </c>
      <c r="E161" s="146" t="s">
        <v>629</v>
      </c>
      <c r="F161" s="145" t="s">
        <v>93</v>
      </c>
      <c r="G161" s="146" t="s">
        <v>521</v>
      </c>
      <c r="H161" s="146" t="s">
        <v>522</v>
      </c>
      <c r="I161" s="146" t="s">
        <v>639</v>
      </c>
      <c r="J161" s="145" t="s">
        <v>31</v>
      </c>
      <c r="K161" s="145" t="s">
        <v>56</v>
      </c>
      <c r="L161" s="147">
        <v>6385299.4000000004</v>
      </c>
      <c r="M161" s="146" t="s">
        <v>142</v>
      </c>
      <c r="N161" s="148" t="str">
        <f t="shared" si="5"/>
        <v>02.2023</v>
      </c>
      <c r="O161" s="148" t="str">
        <f>"08.2023"</f>
        <v>08.2023</v>
      </c>
      <c r="P161" s="146" t="s">
        <v>148</v>
      </c>
      <c r="Q161" s="146" t="s">
        <v>60</v>
      </c>
      <c r="R161" s="146" t="s">
        <v>32</v>
      </c>
      <c r="S161" s="146" t="s">
        <v>60</v>
      </c>
      <c r="T161" s="146">
        <v>0</v>
      </c>
      <c r="U161" s="144" t="s">
        <v>33</v>
      </c>
      <c r="V161" s="144" t="s">
        <v>80</v>
      </c>
      <c r="W161" s="146"/>
      <c r="X161" s="13"/>
      <c r="Y161" s="146"/>
      <c r="Z161" s="146"/>
    </row>
    <row r="162" spans="1:26" ht="45" x14ac:dyDescent="0.2">
      <c r="A162" s="149">
        <v>137</v>
      </c>
      <c r="B162" s="35" t="str">
        <f>"17.12"</f>
        <v>17.12</v>
      </c>
      <c r="C162" s="149" t="s">
        <v>642</v>
      </c>
      <c r="D162" s="149" t="s">
        <v>132</v>
      </c>
      <c r="E162" s="149" t="s">
        <v>643</v>
      </c>
      <c r="F162" s="150" t="s">
        <v>93</v>
      </c>
      <c r="G162" s="149">
        <v>778</v>
      </c>
      <c r="H162" s="149" t="s">
        <v>644</v>
      </c>
      <c r="I162" s="149">
        <v>3000</v>
      </c>
      <c r="J162" s="150" t="s">
        <v>31</v>
      </c>
      <c r="K162" s="150" t="s">
        <v>56</v>
      </c>
      <c r="L162" s="151">
        <v>1026930</v>
      </c>
      <c r="M162" s="149" t="s">
        <v>142</v>
      </c>
      <c r="N162" s="153" t="str">
        <f t="shared" si="5"/>
        <v>02.2023</v>
      </c>
      <c r="O162" s="153" t="str">
        <f>"04.2023"</f>
        <v>04.2023</v>
      </c>
      <c r="P162" s="149" t="s">
        <v>148</v>
      </c>
      <c r="Q162" s="149" t="s">
        <v>60</v>
      </c>
      <c r="R162" s="149" t="s">
        <v>32</v>
      </c>
      <c r="S162" s="149" t="s">
        <v>60</v>
      </c>
      <c r="T162" s="149">
        <v>0</v>
      </c>
      <c r="U162" s="152" t="s">
        <v>33</v>
      </c>
      <c r="V162" s="155" t="s">
        <v>80</v>
      </c>
      <c r="W162" s="149"/>
      <c r="X162" s="13"/>
      <c r="Y162" s="149"/>
      <c r="Z162" s="149"/>
    </row>
    <row r="163" spans="1:26" ht="45" x14ac:dyDescent="0.2">
      <c r="A163" s="149">
        <v>138</v>
      </c>
      <c r="B163" s="149" t="s">
        <v>645</v>
      </c>
      <c r="C163" s="149" t="s">
        <v>646</v>
      </c>
      <c r="D163" s="149" t="s">
        <v>134</v>
      </c>
      <c r="E163" s="149" t="s">
        <v>647</v>
      </c>
      <c r="F163" s="150" t="s">
        <v>93</v>
      </c>
      <c r="G163" s="149" t="s">
        <v>597</v>
      </c>
      <c r="H163" s="149" t="s">
        <v>598</v>
      </c>
      <c r="I163" s="149" t="s">
        <v>648</v>
      </c>
      <c r="J163" s="150" t="s">
        <v>31</v>
      </c>
      <c r="K163" s="150" t="s">
        <v>56</v>
      </c>
      <c r="L163" s="151">
        <v>3054271.76</v>
      </c>
      <c r="M163" s="149" t="s">
        <v>142</v>
      </c>
      <c r="N163" s="153" t="str">
        <f t="shared" si="5"/>
        <v>02.2023</v>
      </c>
      <c r="O163" s="153" t="str">
        <f>"12.2023"</f>
        <v>12.2023</v>
      </c>
      <c r="P163" s="149" t="s">
        <v>63</v>
      </c>
      <c r="Q163" s="149" t="s">
        <v>60</v>
      </c>
      <c r="R163" s="149" t="s">
        <v>32</v>
      </c>
      <c r="S163" s="149" t="s">
        <v>77</v>
      </c>
      <c r="T163" s="149">
        <v>0</v>
      </c>
      <c r="U163" s="152" t="s">
        <v>33</v>
      </c>
      <c r="V163" s="155" t="s">
        <v>80</v>
      </c>
      <c r="W163" s="149"/>
      <c r="X163" s="13"/>
      <c r="Y163" s="149"/>
      <c r="Z163" s="149"/>
    </row>
    <row r="164" spans="1:26" ht="67.5" x14ac:dyDescent="0.2">
      <c r="A164" s="161">
        <v>139</v>
      </c>
      <c r="B164" s="115" t="s">
        <v>384</v>
      </c>
      <c r="C164" s="115" t="s">
        <v>204</v>
      </c>
      <c r="D164" s="154" t="s">
        <v>133</v>
      </c>
      <c r="E164" s="115" t="s">
        <v>409</v>
      </c>
      <c r="F164" s="160" t="s">
        <v>93</v>
      </c>
      <c r="G164" s="154" t="s">
        <v>315</v>
      </c>
      <c r="H164" s="154" t="s">
        <v>315</v>
      </c>
      <c r="I164" s="154" t="s">
        <v>403</v>
      </c>
      <c r="J164" s="160" t="s">
        <v>31</v>
      </c>
      <c r="K164" s="160" t="s">
        <v>56</v>
      </c>
      <c r="L164" s="157" t="s">
        <v>471</v>
      </c>
      <c r="M164" s="154" t="s">
        <v>142</v>
      </c>
      <c r="N164" s="170" t="str">
        <f>"03.2023"</f>
        <v>03.2023</v>
      </c>
      <c r="O164" s="154" t="str">
        <f>"01.2024"</f>
        <v>01.2024</v>
      </c>
      <c r="P164" s="158" t="s">
        <v>148</v>
      </c>
      <c r="Q164" s="161" t="s">
        <v>60</v>
      </c>
      <c r="R164" s="162" t="s">
        <v>32</v>
      </c>
      <c r="S164" s="161" t="s">
        <v>60</v>
      </c>
      <c r="T164" s="162" t="s">
        <v>33</v>
      </c>
      <c r="U164" s="162" t="s">
        <v>33</v>
      </c>
      <c r="V164" s="155" t="s">
        <v>80</v>
      </c>
      <c r="W164" s="31"/>
      <c r="X164" s="160"/>
      <c r="Y164" s="31"/>
      <c r="Z164" s="31"/>
    </row>
    <row r="165" spans="1:26" ht="67.5" x14ac:dyDescent="0.2">
      <c r="A165" s="158">
        <v>140</v>
      </c>
      <c r="B165" s="158" t="s">
        <v>653</v>
      </c>
      <c r="C165" s="158" t="s">
        <v>176</v>
      </c>
      <c r="D165" s="158" t="s">
        <v>133</v>
      </c>
      <c r="E165" s="158" t="s">
        <v>654</v>
      </c>
      <c r="F165" s="156" t="s">
        <v>175</v>
      </c>
      <c r="G165" s="158">
        <v>114</v>
      </c>
      <c r="H165" s="158" t="s">
        <v>179</v>
      </c>
      <c r="I165" s="158">
        <v>269303.09999999998</v>
      </c>
      <c r="J165" s="167" t="s">
        <v>31</v>
      </c>
      <c r="K165" s="167" t="s">
        <v>56</v>
      </c>
      <c r="L165" s="159" t="s">
        <v>655</v>
      </c>
      <c r="M165" s="171" t="s">
        <v>142</v>
      </c>
      <c r="N165" s="33" t="str">
        <f>"02.2023"</f>
        <v>02.2023</v>
      </c>
      <c r="O165" s="171" t="str">
        <f t="shared" ref="O165" si="7">"01.2024"</f>
        <v>01.2024</v>
      </c>
      <c r="P165" s="158" t="s">
        <v>57</v>
      </c>
      <c r="Q165" s="158" t="s">
        <v>77</v>
      </c>
      <c r="R165" s="168" t="s">
        <v>32</v>
      </c>
      <c r="S165" s="158" t="s">
        <v>77</v>
      </c>
      <c r="T165" s="158" t="s">
        <v>60</v>
      </c>
      <c r="U165" s="155" t="s">
        <v>33</v>
      </c>
      <c r="V165" s="166" t="s">
        <v>80</v>
      </c>
      <c r="W165" s="158"/>
      <c r="X165" s="13"/>
      <c r="Y165" s="158"/>
      <c r="Z165" s="158"/>
    </row>
    <row r="166" spans="1:26" ht="45" x14ac:dyDescent="0.2">
      <c r="A166" s="158">
        <v>141</v>
      </c>
      <c r="B166" s="35" t="str">
        <f>"08.12"</f>
        <v>08.12</v>
      </c>
      <c r="C166" s="158" t="s">
        <v>656</v>
      </c>
      <c r="D166" s="158" t="s">
        <v>132</v>
      </c>
      <c r="E166" s="158" t="s">
        <v>657</v>
      </c>
      <c r="F166" s="167" t="s">
        <v>93</v>
      </c>
      <c r="G166" s="158">
        <v>168</v>
      </c>
      <c r="H166" s="158" t="s">
        <v>658</v>
      </c>
      <c r="I166" s="158">
        <v>1200</v>
      </c>
      <c r="J166" s="167" t="s">
        <v>31</v>
      </c>
      <c r="K166" s="167" t="s">
        <v>56</v>
      </c>
      <c r="L166" s="159">
        <v>1179996</v>
      </c>
      <c r="M166" s="171" t="s">
        <v>142</v>
      </c>
      <c r="N166" s="33" t="str">
        <f t="shared" ref="N166:N168" si="8">"03.2023"</f>
        <v>03.2023</v>
      </c>
      <c r="O166" s="171" t="str">
        <f>"12.2023"</f>
        <v>12.2023</v>
      </c>
      <c r="P166" s="158" t="s">
        <v>148</v>
      </c>
      <c r="Q166" s="158" t="s">
        <v>60</v>
      </c>
      <c r="R166" s="168" t="s">
        <v>32</v>
      </c>
      <c r="S166" s="158" t="s">
        <v>60</v>
      </c>
      <c r="T166" s="158">
        <v>0</v>
      </c>
      <c r="U166" s="155" t="s">
        <v>33</v>
      </c>
      <c r="V166" s="166" t="s">
        <v>80</v>
      </c>
      <c r="W166" s="158"/>
      <c r="X166" s="13"/>
      <c r="Y166" s="158"/>
      <c r="Z166" s="158"/>
    </row>
    <row r="167" spans="1:26" ht="56.25" x14ac:dyDescent="0.2">
      <c r="A167" s="158">
        <v>142</v>
      </c>
      <c r="B167" s="163" t="s">
        <v>614</v>
      </c>
      <c r="C167" s="163" t="s">
        <v>640</v>
      </c>
      <c r="D167" s="163" t="s">
        <v>429</v>
      </c>
      <c r="E167" s="163" t="s">
        <v>615</v>
      </c>
      <c r="F167" s="164" t="s">
        <v>93</v>
      </c>
      <c r="G167" s="163" t="s">
        <v>616</v>
      </c>
      <c r="H167" s="163" t="s">
        <v>617</v>
      </c>
      <c r="I167" s="163" t="s">
        <v>636</v>
      </c>
      <c r="J167" s="164" t="s">
        <v>31</v>
      </c>
      <c r="K167" s="164" t="s">
        <v>56</v>
      </c>
      <c r="L167" s="165">
        <v>1140050</v>
      </c>
      <c r="M167" s="163" t="s">
        <v>142</v>
      </c>
      <c r="N167" s="170" t="str">
        <f>"02.2023"</f>
        <v>02.2023</v>
      </c>
      <c r="O167" s="170" t="str">
        <f t="shared" ref="O167" si="9">"08.2023"</f>
        <v>08.2023</v>
      </c>
      <c r="P167" s="163" t="s">
        <v>148</v>
      </c>
      <c r="Q167" s="163" t="s">
        <v>60</v>
      </c>
      <c r="R167" s="163" t="s">
        <v>32</v>
      </c>
      <c r="S167" s="163" t="s">
        <v>60</v>
      </c>
      <c r="T167" s="163">
        <v>0</v>
      </c>
      <c r="U167" s="166" t="s">
        <v>33</v>
      </c>
      <c r="V167" s="166" t="s">
        <v>80</v>
      </c>
      <c r="W167" s="158"/>
      <c r="X167" s="13"/>
      <c r="Y167" s="158"/>
      <c r="Z167" s="158"/>
    </row>
    <row r="168" spans="1:26" ht="371.25" customHeight="1" x14ac:dyDescent="0.2">
      <c r="A168" s="158">
        <v>143</v>
      </c>
      <c r="B168" s="158" t="s">
        <v>662</v>
      </c>
      <c r="C168" s="158" t="s">
        <v>661</v>
      </c>
      <c r="D168" s="158" t="s">
        <v>663</v>
      </c>
      <c r="E168" s="158" t="s">
        <v>659</v>
      </c>
      <c r="F168" s="156" t="s">
        <v>93</v>
      </c>
      <c r="G168" s="158" t="s">
        <v>660</v>
      </c>
      <c r="H168" s="163" t="s">
        <v>664</v>
      </c>
      <c r="I168" s="158" t="s">
        <v>665</v>
      </c>
      <c r="J168" s="164" t="s">
        <v>31</v>
      </c>
      <c r="K168" s="164" t="s">
        <v>56</v>
      </c>
      <c r="L168" s="165">
        <v>359230.3</v>
      </c>
      <c r="M168" s="169" t="s">
        <v>142</v>
      </c>
      <c r="N168" s="170" t="str">
        <f t="shared" si="8"/>
        <v>03.2023</v>
      </c>
      <c r="O168" s="169" t="str">
        <f>"07.2023"</f>
        <v>07.2023</v>
      </c>
      <c r="P168" s="163" t="s">
        <v>148</v>
      </c>
      <c r="Q168" s="163" t="s">
        <v>60</v>
      </c>
      <c r="R168" s="163" t="s">
        <v>32</v>
      </c>
      <c r="S168" s="163" t="s">
        <v>60</v>
      </c>
      <c r="T168" s="163">
        <v>0</v>
      </c>
      <c r="U168" s="166" t="s">
        <v>33</v>
      </c>
      <c r="V168" s="166" t="s">
        <v>80</v>
      </c>
      <c r="W168" s="163"/>
      <c r="X168" s="13"/>
      <c r="Y168" s="163"/>
      <c r="Z168" s="163"/>
    </row>
    <row r="169" spans="1:26" s="186" customFormat="1" ht="48.75" customHeight="1" x14ac:dyDescent="0.2">
      <c r="A169" s="172">
        <v>144</v>
      </c>
      <c r="B169" s="172" t="s">
        <v>666</v>
      </c>
      <c r="C169" s="172" t="s">
        <v>667</v>
      </c>
      <c r="D169" s="172" t="s">
        <v>132</v>
      </c>
      <c r="E169" s="172" t="s">
        <v>668</v>
      </c>
      <c r="F169" s="173" t="s">
        <v>93</v>
      </c>
      <c r="G169" s="172">
        <v>796</v>
      </c>
      <c r="H169" s="172" t="s">
        <v>420</v>
      </c>
      <c r="I169" s="172">
        <v>1</v>
      </c>
      <c r="J169" s="173" t="s">
        <v>31</v>
      </c>
      <c r="K169" s="173" t="s">
        <v>56</v>
      </c>
      <c r="L169" s="174">
        <v>121893.33</v>
      </c>
      <c r="M169" s="176" t="s">
        <v>142</v>
      </c>
      <c r="N169" s="177" t="str">
        <f t="shared" ref="N169:N177" si="10">"03.2023"</f>
        <v>03.2023</v>
      </c>
      <c r="O169" s="176" t="str">
        <f>"07.2023"</f>
        <v>07.2023</v>
      </c>
      <c r="P169" s="172" t="s">
        <v>148</v>
      </c>
      <c r="Q169" s="172" t="s">
        <v>60</v>
      </c>
      <c r="R169" s="172" t="s">
        <v>32</v>
      </c>
      <c r="S169" s="172" t="s">
        <v>60</v>
      </c>
      <c r="T169" s="172">
        <v>0</v>
      </c>
      <c r="U169" s="175" t="s">
        <v>33</v>
      </c>
      <c r="V169" s="175" t="s">
        <v>80</v>
      </c>
      <c r="W169" s="172"/>
      <c r="X169" s="13"/>
      <c r="Y169" s="172"/>
      <c r="Z169" s="172"/>
    </row>
    <row r="170" spans="1:26" s="186" customFormat="1" ht="49.5" customHeight="1" x14ac:dyDescent="0.2">
      <c r="A170" s="172">
        <v>145</v>
      </c>
      <c r="B170" s="172" t="s">
        <v>62</v>
      </c>
      <c r="C170" s="172" t="s">
        <v>180</v>
      </c>
      <c r="D170" s="172" t="s">
        <v>133</v>
      </c>
      <c r="E170" s="172" t="s">
        <v>669</v>
      </c>
      <c r="F170" s="173" t="s">
        <v>93</v>
      </c>
      <c r="G170" s="172">
        <v>876</v>
      </c>
      <c r="H170" s="172" t="s">
        <v>54</v>
      </c>
      <c r="I170" s="172">
        <v>146</v>
      </c>
      <c r="J170" s="173" t="s">
        <v>31</v>
      </c>
      <c r="K170" s="173" t="s">
        <v>56</v>
      </c>
      <c r="L170" s="174">
        <v>103173.82</v>
      </c>
      <c r="M170" s="176" t="s">
        <v>142</v>
      </c>
      <c r="N170" s="177" t="str">
        <f t="shared" si="10"/>
        <v>03.2023</v>
      </c>
      <c r="O170" s="176" t="str">
        <f>"11.2023"</f>
        <v>11.2023</v>
      </c>
      <c r="P170" s="172" t="s">
        <v>148</v>
      </c>
      <c r="Q170" s="172" t="s">
        <v>60</v>
      </c>
      <c r="R170" s="172" t="s">
        <v>32</v>
      </c>
      <c r="S170" s="172" t="s">
        <v>60</v>
      </c>
      <c r="T170" s="172">
        <v>0</v>
      </c>
      <c r="U170" s="175" t="s">
        <v>33</v>
      </c>
      <c r="V170" s="175" t="s">
        <v>80</v>
      </c>
      <c r="W170" s="172"/>
      <c r="X170" s="13"/>
      <c r="Y170" s="172"/>
      <c r="Z170" s="172"/>
    </row>
    <row r="171" spans="1:26" s="186" customFormat="1" ht="336" customHeight="1" x14ac:dyDescent="0.2">
      <c r="A171" s="172">
        <v>146</v>
      </c>
      <c r="B171" s="172" t="s">
        <v>670</v>
      </c>
      <c r="C171" s="172" t="s">
        <v>671</v>
      </c>
      <c r="D171" s="172" t="s">
        <v>132</v>
      </c>
      <c r="E171" s="172" t="s">
        <v>672</v>
      </c>
      <c r="F171" s="173" t="s">
        <v>93</v>
      </c>
      <c r="G171" s="172" t="s">
        <v>673</v>
      </c>
      <c r="H171" s="172" t="s">
        <v>674</v>
      </c>
      <c r="I171" s="172" t="s">
        <v>675</v>
      </c>
      <c r="J171" s="173" t="s">
        <v>31</v>
      </c>
      <c r="K171" s="173" t="s">
        <v>56</v>
      </c>
      <c r="L171" s="174">
        <v>843237.35</v>
      </c>
      <c r="M171" s="176" t="s">
        <v>142</v>
      </c>
      <c r="N171" s="177" t="str">
        <f t="shared" si="10"/>
        <v>03.2023</v>
      </c>
      <c r="O171" s="176" t="str">
        <f>"07.2023"</f>
        <v>07.2023</v>
      </c>
      <c r="P171" s="172" t="s">
        <v>148</v>
      </c>
      <c r="Q171" s="172" t="s">
        <v>60</v>
      </c>
      <c r="R171" s="172" t="s">
        <v>32</v>
      </c>
      <c r="S171" s="172" t="s">
        <v>60</v>
      </c>
      <c r="T171" s="172">
        <v>0</v>
      </c>
      <c r="U171" s="175" t="s">
        <v>33</v>
      </c>
      <c r="V171" s="175" t="s">
        <v>80</v>
      </c>
      <c r="W171" s="172"/>
      <c r="X171" s="13"/>
      <c r="Y171" s="172"/>
      <c r="Z171" s="172"/>
    </row>
    <row r="172" spans="1:26" s="186" customFormat="1" ht="69.75" customHeight="1" x14ac:dyDescent="0.2">
      <c r="A172" s="172">
        <v>147</v>
      </c>
      <c r="B172" s="172" t="s">
        <v>491</v>
      </c>
      <c r="C172" s="172" t="s">
        <v>492</v>
      </c>
      <c r="D172" s="172" t="s">
        <v>133</v>
      </c>
      <c r="E172" s="172" t="s">
        <v>677</v>
      </c>
      <c r="F172" s="173" t="s">
        <v>175</v>
      </c>
      <c r="G172" s="172" t="s">
        <v>680</v>
      </c>
      <c r="H172" s="172" t="s">
        <v>678</v>
      </c>
      <c r="I172" s="172" t="s">
        <v>679</v>
      </c>
      <c r="J172" s="173" t="s">
        <v>31</v>
      </c>
      <c r="K172" s="173" t="s">
        <v>56</v>
      </c>
      <c r="L172" s="174" t="s">
        <v>676</v>
      </c>
      <c r="M172" s="176" t="s">
        <v>142</v>
      </c>
      <c r="N172" s="177" t="str">
        <f t="shared" si="10"/>
        <v>03.2023</v>
      </c>
      <c r="O172" s="176" t="str">
        <f>"01.2024"</f>
        <v>01.2024</v>
      </c>
      <c r="P172" s="172" t="s">
        <v>57</v>
      </c>
      <c r="Q172" s="172" t="s">
        <v>77</v>
      </c>
      <c r="R172" s="172" t="s">
        <v>32</v>
      </c>
      <c r="S172" s="172" t="s">
        <v>77</v>
      </c>
      <c r="T172" s="172" t="s">
        <v>60</v>
      </c>
      <c r="U172" s="175" t="s">
        <v>33</v>
      </c>
      <c r="V172" s="175" t="s">
        <v>80</v>
      </c>
      <c r="W172" s="172"/>
      <c r="X172" s="13"/>
      <c r="Y172" s="172"/>
      <c r="Z172" s="172"/>
    </row>
    <row r="173" spans="1:26" s="186" customFormat="1" ht="95.25" customHeight="1" x14ac:dyDescent="0.2">
      <c r="A173" s="181">
        <v>148</v>
      </c>
      <c r="B173" s="181" t="s">
        <v>681</v>
      </c>
      <c r="C173" s="181" t="s">
        <v>682</v>
      </c>
      <c r="D173" s="181" t="s">
        <v>135</v>
      </c>
      <c r="E173" s="181" t="s">
        <v>688</v>
      </c>
      <c r="F173" s="180" t="s">
        <v>93</v>
      </c>
      <c r="G173" s="181">
        <v>876</v>
      </c>
      <c r="H173" s="181" t="s">
        <v>54</v>
      </c>
      <c r="I173" s="181">
        <v>1</v>
      </c>
      <c r="J173" s="180" t="s">
        <v>31</v>
      </c>
      <c r="K173" s="180" t="s">
        <v>56</v>
      </c>
      <c r="L173" s="182">
        <v>4040088.8</v>
      </c>
      <c r="M173" s="178" t="s">
        <v>142</v>
      </c>
      <c r="N173" s="183" t="str">
        <f t="shared" si="10"/>
        <v>03.2023</v>
      </c>
      <c r="O173" s="178" t="str">
        <f>"07.2023"</f>
        <v>07.2023</v>
      </c>
      <c r="P173" s="181" t="s">
        <v>148</v>
      </c>
      <c r="Q173" s="181" t="s">
        <v>60</v>
      </c>
      <c r="R173" s="181" t="s">
        <v>32</v>
      </c>
      <c r="S173" s="181" t="s">
        <v>60</v>
      </c>
      <c r="T173" s="181">
        <v>0</v>
      </c>
      <c r="U173" s="181" t="s">
        <v>33</v>
      </c>
      <c r="V173" s="179" t="s">
        <v>80</v>
      </c>
      <c r="W173" s="181"/>
      <c r="X173" s="13"/>
      <c r="Y173" s="181"/>
      <c r="Z173" s="181"/>
    </row>
    <row r="174" spans="1:26" ht="90" x14ac:dyDescent="0.2">
      <c r="A174" s="181">
        <v>149</v>
      </c>
      <c r="B174" s="181" t="s">
        <v>685</v>
      </c>
      <c r="C174" s="181" t="s">
        <v>684</v>
      </c>
      <c r="D174" s="181" t="s">
        <v>133</v>
      </c>
      <c r="E174" s="181" t="s">
        <v>686</v>
      </c>
      <c r="F174" s="180" t="s">
        <v>93</v>
      </c>
      <c r="G174" s="181">
        <v>792</v>
      </c>
      <c r="H174" s="181" t="s">
        <v>687</v>
      </c>
      <c r="I174" s="181" t="s">
        <v>683</v>
      </c>
      <c r="J174" s="180" t="s">
        <v>31</v>
      </c>
      <c r="K174" s="180" t="s">
        <v>56</v>
      </c>
      <c r="L174" s="182">
        <v>2417400.25</v>
      </c>
      <c r="M174" s="178" t="s">
        <v>142</v>
      </c>
      <c r="N174" s="183" t="str">
        <f t="shared" si="10"/>
        <v>03.2023</v>
      </c>
      <c r="O174" s="178" t="str">
        <f>"10.2023"</f>
        <v>10.2023</v>
      </c>
      <c r="P174" s="181" t="s">
        <v>148</v>
      </c>
      <c r="Q174" s="181" t="s">
        <v>60</v>
      </c>
      <c r="R174" s="181" t="s">
        <v>32</v>
      </c>
      <c r="S174" s="181" t="s">
        <v>60</v>
      </c>
      <c r="T174" s="181">
        <v>0</v>
      </c>
      <c r="U174" s="181">
        <v>0</v>
      </c>
      <c r="V174" s="179" t="s">
        <v>80</v>
      </c>
      <c r="W174" s="60"/>
      <c r="X174" s="60"/>
      <c r="Y174" s="60"/>
      <c r="Z174" s="60"/>
    </row>
    <row r="175" spans="1:26" ht="67.5" x14ac:dyDescent="0.2">
      <c r="A175" s="187">
        <v>150</v>
      </c>
      <c r="B175" s="187" t="s">
        <v>544</v>
      </c>
      <c r="C175" s="187" t="s">
        <v>545</v>
      </c>
      <c r="D175" s="187" t="s">
        <v>689</v>
      </c>
      <c r="E175" s="187" t="s">
        <v>690</v>
      </c>
      <c r="F175" s="190" t="s">
        <v>93</v>
      </c>
      <c r="G175" s="187">
        <v>876</v>
      </c>
      <c r="H175" s="187" t="s">
        <v>54</v>
      </c>
      <c r="I175" s="187">
        <v>1</v>
      </c>
      <c r="J175" s="190" t="s">
        <v>31</v>
      </c>
      <c r="K175" s="190" t="s">
        <v>56</v>
      </c>
      <c r="L175" s="191">
        <v>1212549</v>
      </c>
      <c r="M175" s="193" t="s">
        <v>142</v>
      </c>
      <c r="N175" s="194" t="str">
        <f t="shared" si="10"/>
        <v>03.2023</v>
      </c>
      <c r="O175" s="193" t="str">
        <f>"12.2023"</f>
        <v>12.2023</v>
      </c>
      <c r="P175" s="187" t="s">
        <v>148</v>
      </c>
      <c r="Q175" s="187" t="s">
        <v>60</v>
      </c>
      <c r="R175" s="187" t="s">
        <v>32</v>
      </c>
      <c r="S175" s="187" t="s">
        <v>60</v>
      </c>
      <c r="T175" s="187">
        <v>0</v>
      </c>
      <c r="U175" s="187">
        <v>0</v>
      </c>
      <c r="V175" s="192" t="s">
        <v>80</v>
      </c>
      <c r="W175" s="60"/>
      <c r="X175" s="60"/>
      <c r="Y175" s="60"/>
      <c r="Z175" s="60"/>
    </row>
    <row r="176" spans="1:26" ht="174.75" customHeight="1" x14ac:dyDescent="0.2">
      <c r="A176" s="187">
        <v>151</v>
      </c>
      <c r="B176" s="187" t="s">
        <v>588</v>
      </c>
      <c r="C176" s="187" t="s">
        <v>589</v>
      </c>
      <c r="D176" s="187" t="s">
        <v>133</v>
      </c>
      <c r="E176" s="187" t="s">
        <v>590</v>
      </c>
      <c r="F176" s="190" t="s">
        <v>93</v>
      </c>
      <c r="G176" s="187" t="s">
        <v>591</v>
      </c>
      <c r="H176" s="187" t="s">
        <v>592</v>
      </c>
      <c r="I176" s="187" t="s">
        <v>632</v>
      </c>
      <c r="J176" s="190" t="s">
        <v>31</v>
      </c>
      <c r="K176" s="190" t="s">
        <v>56</v>
      </c>
      <c r="L176" s="191">
        <v>961150</v>
      </c>
      <c r="M176" s="187" t="s">
        <v>142</v>
      </c>
      <c r="N176" s="194" t="str">
        <f t="shared" si="10"/>
        <v>03.2023</v>
      </c>
      <c r="O176" s="193" t="str">
        <f>"12.2023"</f>
        <v>12.2023</v>
      </c>
      <c r="P176" s="187" t="s">
        <v>63</v>
      </c>
      <c r="Q176" s="187" t="s">
        <v>60</v>
      </c>
      <c r="R176" s="187" t="s">
        <v>32</v>
      </c>
      <c r="S176" s="187" t="s">
        <v>77</v>
      </c>
      <c r="T176" s="187">
        <v>0</v>
      </c>
      <c r="U176" s="187">
        <v>0</v>
      </c>
      <c r="V176" s="192" t="s">
        <v>80</v>
      </c>
      <c r="W176" s="60"/>
      <c r="X176" s="60"/>
      <c r="Y176" s="60"/>
      <c r="Z176" s="60"/>
    </row>
    <row r="177" spans="1:26" ht="409.5" customHeight="1" x14ac:dyDescent="0.2">
      <c r="A177" s="284">
        <v>152</v>
      </c>
      <c r="B177" s="188" t="s">
        <v>694</v>
      </c>
      <c r="C177" s="188" t="s">
        <v>693</v>
      </c>
      <c r="D177" s="284" t="s">
        <v>133</v>
      </c>
      <c r="E177" s="284" t="s">
        <v>691</v>
      </c>
      <c r="F177" s="239" t="s">
        <v>93</v>
      </c>
      <c r="G177" s="284">
        <v>796</v>
      </c>
      <c r="H177" s="284" t="s">
        <v>420</v>
      </c>
      <c r="I177" s="188" t="s">
        <v>692</v>
      </c>
      <c r="J177" s="239" t="s">
        <v>31</v>
      </c>
      <c r="K177" s="239" t="s">
        <v>56</v>
      </c>
      <c r="L177" s="285">
        <v>4115872.32</v>
      </c>
      <c r="M177" s="223" t="s">
        <v>142</v>
      </c>
      <c r="N177" s="289" t="str">
        <f t="shared" si="10"/>
        <v>03.2023</v>
      </c>
      <c r="O177" s="223" t="str">
        <f>"10.2023"</f>
        <v>10.2023</v>
      </c>
      <c r="P177" s="284" t="s">
        <v>63</v>
      </c>
      <c r="Q177" s="284" t="s">
        <v>60</v>
      </c>
      <c r="R177" s="284" t="s">
        <v>32</v>
      </c>
      <c r="S177" s="284" t="s">
        <v>77</v>
      </c>
      <c r="T177" s="284">
        <v>0</v>
      </c>
      <c r="U177" s="284">
        <v>0</v>
      </c>
      <c r="V177" s="255" t="s">
        <v>80</v>
      </c>
      <c r="W177" s="287"/>
      <c r="X177" s="287"/>
      <c r="Y177" s="287"/>
      <c r="Z177" s="287"/>
    </row>
    <row r="178" spans="1:26" ht="252" customHeight="1" x14ac:dyDescent="0.2">
      <c r="A178" s="224"/>
      <c r="B178" s="189" t="s">
        <v>695</v>
      </c>
      <c r="C178" s="189" t="s">
        <v>696</v>
      </c>
      <c r="D178" s="224"/>
      <c r="E178" s="224"/>
      <c r="F178" s="224"/>
      <c r="G178" s="224"/>
      <c r="H178" s="224"/>
      <c r="I178" s="189" t="s">
        <v>697</v>
      </c>
      <c r="J178" s="224"/>
      <c r="K178" s="224"/>
      <c r="L178" s="224"/>
      <c r="M178" s="224"/>
      <c r="N178" s="224"/>
      <c r="O178" s="224"/>
      <c r="P178" s="224"/>
      <c r="Q178" s="224"/>
      <c r="R178" s="224"/>
      <c r="S178" s="224"/>
      <c r="T178" s="224"/>
      <c r="U178" s="224"/>
      <c r="V178" s="224"/>
      <c r="W178" s="288"/>
      <c r="X178" s="288"/>
      <c r="Y178" s="288"/>
      <c r="Z178" s="288"/>
    </row>
    <row r="179" spans="1:26" ht="48.75" customHeight="1" x14ac:dyDescent="0.2">
      <c r="A179" s="198">
        <v>153</v>
      </c>
      <c r="B179" s="198" t="s">
        <v>698</v>
      </c>
      <c r="C179" s="198" t="s">
        <v>699</v>
      </c>
      <c r="D179" s="198" t="s">
        <v>132</v>
      </c>
      <c r="E179" s="198" t="s">
        <v>700</v>
      </c>
      <c r="F179" s="197" t="s">
        <v>93</v>
      </c>
      <c r="G179" s="198">
        <v>166</v>
      </c>
      <c r="H179" s="198" t="s">
        <v>58</v>
      </c>
      <c r="I179" s="198" t="s">
        <v>701</v>
      </c>
      <c r="J179" s="75" t="s">
        <v>31</v>
      </c>
      <c r="K179" s="75" t="s">
        <v>56</v>
      </c>
      <c r="L179" s="206">
        <v>1388939.5</v>
      </c>
      <c r="M179" s="195" t="s">
        <v>142</v>
      </c>
      <c r="N179" s="199" t="str">
        <f t="shared" ref="N179:N181" si="11">"03.2023"</f>
        <v>03.2023</v>
      </c>
      <c r="O179" s="195" t="str">
        <f>"10.2023"</f>
        <v>10.2023</v>
      </c>
      <c r="P179" s="198" t="s">
        <v>148</v>
      </c>
      <c r="Q179" s="198" t="s">
        <v>60</v>
      </c>
      <c r="R179" s="198" t="s">
        <v>32</v>
      </c>
      <c r="S179" s="198" t="s">
        <v>60</v>
      </c>
      <c r="T179" s="198">
        <v>0</v>
      </c>
      <c r="U179" s="198">
        <v>0</v>
      </c>
      <c r="V179" s="196" t="s">
        <v>44</v>
      </c>
      <c r="W179" s="60"/>
      <c r="X179" s="60"/>
      <c r="Y179" s="60"/>
      <c r="Z179" s="60"/>
    </row>
    <row r="180" spans="1:26" ht="56.25" x14ac:dyDescent="0.2">
      <c r="A180" s="200">
        <v>154</v>
      </c>
      <c r="B180" s="200" t="s">
        <v>702</v>
      </c>
      <c r="C180" s="200" t="s">
        <v>703</v>
      </c>
      <c r="D180" s="200" t="s">
        <v>132</v>
      </c>
      <c r="E180" s="200" t="s">
        <v>704</v>
      </c>
      <c r="F180" s="201" t="s">
        <v>93</v>
      </c>
      <c r="G180" s="200">
        <v>796</v>
      </c>
      <c r="H180" s="200" t="s">
        <v>420</v>
      </c>
      <c r="I180" s="200">
        <v>4</v>
      </c>
      <c r="J180" s="75" t="s">
        <v>31</v>
      </c>
      <c r="K180" s="75" t="s">
        <v>56</v>
      </c>
      <c r="L180" s="202">
        <v>513040</v>
      </c>
      <c r="M180" s="204" t="s">
        <v>142</v>
      </c>
      <c r="N180" s="205" t="str">
        <f t="shared" si="11"/>
        <v>03.2023</v>
      </c>
      <c r="O180" s="204" t="str">
        <f>"05.2023"</f>
        <v>05.2023</v>
      </c>
      <c r="P180" s="200" t="s">
        <v>249</v>
      </c>
      <c r="Q180" s="200" t="s">
        <v>60</v>
      </c>
      <c r="R180" s="200" t="s">
        <v>32</v>
      </c>
      <c r="S180" s="200" t="s">
        <v>60</v>
      </c>
      <c r="T180" s="200">
        <v>0</v>
      </c>
      <c r="U180" s="200">
        <v>0</v>
      </c>
      <c r="V180" s="203" t="s">
        <v>80</v>
      </c>
      <c r="W180" s="60"/>
      <c r="X180" s="60"/>
      <c r="Y180" s="60"/>
      <c r="Z180" s="60"/>
    </row>
    <row r="181" spans="1:26" ht="45" x14ac:dyDescent="0.2">
      <c r="A181" s="211">
        <v>155</v>
      </c>
      <c r="B181" s="35" t="str">
        <f>"26.20"</f>
        <v>26.20</v>
      </c>
      <c r="C181" s="211" t="s">
        <v>714</v>
      </c>
      <c r="D181" s="211" t="s">
        <v>132</v>
      </c>
      <c r="E181" s="211" t="s">
        <v>709</v>
      </c>
      <c r="F181" s="210" t="s">
        <v>93</v>
      </c>
      <c r="G181" s="211">
        <v>796</v>
      </c>
      <c r="H181" s="211" t="s">
        <v>420</v>
      </c>
      <c r="I181" s="211">
        <v>7</v>
      </c>
      <c r="J181" s="75" t="s">
        <v>31</v>
      </c>
      <c r="K181" s="75" t="s">
        <v>56</v>
      </c>
      <c r="L181" s="212">
        <v>712131</v>
      </c>
      <c r="M181" s="207" t="s">
        <v>142</v>
      </c>
      <c r="N181" s="213" t="str">
        <f t="shared" si="11"/>
        <v>03.2023</v>
      </c>
      <c r="O181" s="207" t="str">
        <f>"07.2023"</f>
        <v>07.2023</v>
      </c>
      <c r="P181" s="211" t="s">
        <v>148</v>
      </c>
      <c r="Q181" s="211" t="s">
        <v>60</v>
      </c>
      <c r="R181" s="211" t="s">
        <v>32</v>
      </c>
      <c r="S181" s="211" t="s">
        <v>60</v>
      </c>
      <c r="T181" s="211">
        <v>0</v>
      </c>
      <c r="U181" s="211">
        <v>0</v>
      </c>
      <c r="V181" s="218" t="s">
        <v>80</v>
      </c>
      <c r="W181" s="60"/>
      <c r="X181" s="60"/>
      <c r="Y181" s="60"/>
      <c r="Z181" s="60"/>
    </row>
    <row r="182" spans="1:26" ht="101.25" x14ac:dyDescent="0.2">
      <c r="A182" s="211">
        <v>156</v>
      </c>
      <c r="B182" s="211" t="s">
        <v>710</v>
      </c>
      <c r="C182" s="211" t="s">
        <v>711</v>
      </c>
      <c r="D182" s="211" t="s">
        <v>133</v>
      </c>
      <c r="E182" s="211" t="s">
        <v>712</v>
      </c>
      <c r="F182" s="210" t="s">
        <v>93</v>
      </c>
      <c r="G182" s="211">
        <v>876</v>
      </c>
      <c r="H182" s="211" t="s">
        <v>54</v>
      </c>
      <c r="I182" s="211" t="s">
        <v>713</v>
      </c>
      <c r="J182" s="75" t="s">
        <v>31</v>
      </c>
      <c r="K182" s="75" t="s">
        <v>56</v>
      </c>
      <c r="L182" s="212">
        <v>209999.97</v>
      </c>
      <c r="M182" s="207" t="s">
        <v>142</v>
      </c>
      <c r="N182" s="213" t="str">
        <f>"04.2023"</f>
        <v>04.2023</v>
      </c>
      <c r="O182" s="207" t="str">
        <f>"12.2023"</f>
        <v>12.2023</v>
      </c>
      <c r="P182" s="211" t="s">
        <v>148</v>
      </c>
      <c r="Q182" s="211" t="s">
        <v>60</v>
      </c>
      <c r="R182" s="211" t="s">
        <v>32</v>
      </c>
      <c r="S182" s="211" t="s">
        <v>60</v>
      </c>
      <c r="T182" s="211">
        <v>0</v>
      </c>
      <c r="U182" s="211">
        <v>0</v>
      </c>
      <c r="V182" s="218" t="s">
        <v>80</v>
      </c>
      <c r="W182" s="60"/>
      <c r="X182" s="60"/>
      <c r="Y182" s="60"/>
      <c r="Z182" s="60"/>
    </row>
    <row r="183" spans="1:26" ht="67.5" x14ac:dyDescent="0.2">
      <c r="A183" s="215">
        <v>157</v>
      </c>
      <c r="B183" s="215" t="s">
        <v>229</v>
      </c>
      <c r="C183" s="215" t="s">
        <v>230</v>
      </c>
      <c r="D183" s="215" t="s">
        <v>133</v>
      </c>
      <c r="E183" s="215" t="s">
        <v>716</v>
      </c>
      <c r="F183" s="216" t="s">
        <v>175</v>
      </c>
      <c r="G183" s="68" t="s">
        <v>162</v>
      </c>
      <c r="H183" s="215" t="s">
        <v>76</v>
      </c>
      <c r="I183" s="215">
        <v>520.79999999999995</v>
      </c>
      <c r="J183" s="216" t="s">
        <v>31</v>
      </c>
      <c r="K183" s="216" t="s">
        <v>56</v>
      </c>
      <c r="L183" s="217" t="s">
        <v>717</v>
      </c>
      <c r="M183" s="215" t="s">
        <v>142</v>
      </c>
      <c r="N183" s="215" t="str">
        <f>"03.2023"</f>
        <v>03.2023</v>
      </c>
      <c r="O183" s="219" t="str">
        <f>"01.2024"</f>
        <v>01.2024</v>
      </c>
      <c r="P183" s="215" t="s">
        <v>57</v>
      </c>
      <c r="Q183" s="215" t="s">
        <v>77</v>
      </c>
      <c r="R183" s="215" t="s">
        <v>32</v>
      </c>
      <c r="S183" s="215" t="s">
        <v>77</v>
      </c>
      <c r="T183" s="215" t="s">
        <v>60</v>
      </c>
      <c r="U183" s="215">
        <v>0</v>
      </c>
      <c r="V183" s="218" t="s">
        <v>511</v>
      </c>
      <c r="W183" s="60"/>
      <c r="X183" s="60"/>
      <c r="Y183" s="60"/>
      <c r="Z183" s="60"/>
    </row>
  </sheetData>
  <sheetProtection selectLockedCells="1" selectUnlockedCells="1"/>
  <autoFilter ref="A21:Z177"/>
  <mergeCells count="170">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E15:E20"/>
    <mergeCell ref="F15:F20"/>
    <mergeCell ref="H17:H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2023-03-31T09:18:52Z</dcterms:modified>
</cp:coreProperties>
</file>