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 _22 от 21.03.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закупок'!$A$1:$Z$197</definedName>
  </definedNames>
  <calcPr calcId="162913"/>
</workbook>
</file>

<file path=xl/calcChain.xml><?xml version="1.0" encoding="utf-8"?>
<calcChain xmlns="http://schemas.openxmlformats.org/spreadsheetml/2006/main">
  <c r="O197" i="1" l="1"/>
  <c r="N197" i="1"/>
  <c r="N196" i="1"/>
  <c r="N195" i="1"/>
  <c r="N194" i="1"/>
  <c r="N193" i="1"/>
  <c r="H193" i="1"/>
  <c r="N192" i="1" l="1"/>
  <c r="O183" i="1"/>
  <c r="N191" i="1"/>
  <c r="N189" i="1" l="1"/>
  <c r="N188" i="1"/>
  <c r="N187" i="1"/>
  <c r="N186" i="1"/>
  <c r="N185" i="1"/>
  <c r="N184" i="1"/>
  <c r="N183" i="1"/>
  <c r="N182" i="1"/>
  <c r="N181" i="1" l="1"/>
  <c r="N180" i="1"/>
  <c r="O181" i="1"/>
  <c r="N179" i="1" l="1"/>
  <c r="N178" i="1"/>
  <c r="N177" i="1"/>
  <c r="N176" i="1"/>
  <c r="N175" i="1"/>
  <c r="O174" i="1" l="1"/>
  <c r="O173" i="1"/>
  <c r="O172" i="1"/>
  <c r="O171" i="1"/>
  <c r="O170" i="1"/>
  <c r="O169" i="1"/>
  <c r="O168" i="1"/>
  <c r="N173" i="1"/>
  <c r="N168" i="1" l="1"/>
  <c r="O166" i="1" l="1"/>
  <c r="O167" i="1"/>
  <c r="N166" i="1"/>
  <c r="N167" i="1"/>
  <c r="N165" i="1"/>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<sst xmlns="http://schemas.openxmlformats.org/spreadsheetml/2006/main" count="3107" uniqueCount="835">
  <si>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</si>
  <si>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</si>
  <si>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</si>
  <si>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</si>
  <si>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</si>
  <si>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</si>
  <si>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</si>
  <si>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</si>
  <si>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</si>
  <si>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</si>
  <si>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</si>
  <si>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</si>
  <si>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</si>
  <si>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</si>
  <si>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</si>
  <si>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</si>
  <si>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</si>
  <si>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</si>
  <si>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</si>
  <si>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</si>
  <si>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</si>
  <si>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</si>
  <si>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</si>
  <si>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</si>
  <si>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</si>
  <si>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</si>
  <si>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</si>
  <si>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</si>
  <si>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</si>
  <si>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</si>
  <si>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</si>
  <si>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</si>
  <si>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</si>
  <si>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</si>
  <si>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</si>
  <si>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</si>
  <si>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</si>
  <si>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</si>
  <si>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</si>
  <si>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</si>
  <si>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</si>
  <si>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</si>
  <si>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</si>
  <si>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</si>
  <si>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</si>
  <si>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</si>
  <si>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</si>
  <si>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</si>
  <si>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</si>
  <si>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</si>
  <si>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</si>
  <si>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</si>
  <si>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</si>
  <si>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</si>
  <si>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</si>
  <si>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</si>
  <si>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</si>
  <si>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</si>
  <si>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</si>
  <si>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</si>
  <si>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</si>
  <si>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</si>
  <si>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</si>
  <si>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</si>
  <si>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</si>
  <si>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</si>
  <si>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</si>
  <si>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</si>
  <si>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</si>
  <si>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</si>
  <si>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</si>
  <si>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</si>
  <si>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</si>
  <si>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</si>
  <si>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</si>
  <si>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</si>
  <si>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</si>
  <si>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</si>
  <si>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</si>
  <si>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</si>
  <si>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</si>
  <si>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</si>
  <si>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</si>
  <si>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</si>
  <si>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</si>
  <si>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</si>
  <si>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</si>
  <si>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</si>
  <si>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</si>
  <si>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</si>
  <si>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</si>
  <si>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</si>
  <si>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</si>
  <si>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</si>
  <si>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</si>
  <si>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</si>
  <si>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</si>
  <si>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</si>
  <si>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</si>
  <si>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</si>
  <si>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</si>
  <si>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</si>
  <si>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</si>
  <si>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</si>
  <si>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</si>
  <si>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</si>
  <si>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</si>
  <si>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</si>
  <si>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</si>
  <si>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</si>
  <si>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</si>
  <si>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</si>
  <si>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</si>
  <si>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</si>
  <si>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</si>
  <si>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</si>
  <si>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</si>
  <si>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</si>
  <si>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</si>
  <si>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</si>
  <si>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</si>
  <si>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</si>
  <si>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</si>
  <si>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</si>
  <si>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</si>
  <si>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</si>
  <si>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</si>
  <si>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</si>
  <si>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</si>
  <si>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</si>
  <si>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</si>
  <si>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</si>
  <si>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</si>
  <si>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</si>
  <si>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</si>
  <si>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</si>
  <si>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</si>
  <si>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</si>
  <si>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</si>
  <si>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</si>
  <si>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</si>
  <si>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</si>
  <si>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</si>
  <si>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</si>
  <si>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</si>
  <si>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</si>
  <si>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</si>
  <si>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</si>
  <si>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</si>
  <si>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</si>
  <si>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</si>
  <si>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</si>
  <si>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</si>
  <si>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</si>
  <si>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</si>
  <si>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</si>
  <si>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</si>
  <si>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</si>
  <si>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</si>
  <si>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</si>
  <si>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</si>
  <si>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</si>
  <si>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</si>
  <si>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</si>
  <si>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</si>
  <si>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</si>
  <si>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</si>
  <si>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</si>
  <si>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</si>
  <si>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</si>
  <si>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</si>
  <si>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</si>
  <si>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</si>
  <si>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</si>
  <si>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</si>
  <si>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</si>
  <si>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</si>
  <si>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</si>
  <si>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</si>
  <si>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</si>
  <si>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</si>
  <si>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</si>
  <si>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</si>
  <si>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</si>
  <si>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</si>
  <si>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</si>
  <si>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</si>
  <si>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</si>
  <si>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</si>
  <si>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</si>
  <si>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</si>
  <si>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</si>
  <si>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</si>
  <si>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</si>
  <si>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</si>
  <si>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</si>
  <si>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</si>
  <si>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</si>
  <si>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</si>
  <si>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</si>
  <si>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</si>
  <si>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</si>
  <si>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</si>
  <si>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</si>
  <si>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</si>
  <si>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</si>
  <si>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</si>
  <si>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</si>
  <si>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</si>
  <si>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</si>
  <si>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</si>
  <si>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</si>
  <si>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</si>
  <si>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</si>
  <si>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</si>
  <si>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</si>
  <si>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</si>
  <si>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</si>
  <si>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</si>
  <si>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</si>
  <si>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</si>
  <si>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</si>
  <si>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</si>
  <si>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</si>
  <si>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</si>
  <si>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</si>
  <si>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</si>
  <si>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</si>
  <si>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</si>
  <si>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</si>
  <si>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</si>
  <si>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</si>
  <si>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</si>
  <si>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</si>
  <si>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</si>
  <si>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</si>
  <si>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</si>
  <si>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</si>
  <si>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</si>
  <si>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</si>
  <si>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</si>
  <si>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</si>
  <si>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</si>
  <si>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</si>
  <si>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</si>
  <si>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</si>
  <si>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</si>
  <si>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</si>
  <si>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</si>
  <si>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</si>
  <si>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</si>
  <si>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</si>
  <si>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</si>
  <si>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</si>
  <si>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</si>
  <si>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</si>
  <si>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</si>
  <si>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</si>
  <si>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</si>
  <si>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</si>
  <si>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</si>
  <si>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</si>
  <si>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</si>
  <si>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</si>
  <si>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</si>
  <si>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</si>
  <si>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</si>
  <si>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</si>
  <si>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</si>
  <si>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</si>
  <si>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</si>
  <si>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</si>
  <si>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</si>
  <si>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</si>
  <si>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</si>
  <si>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</si>
  <si>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</si>
  <si>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</si>
  <si>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</si>
  <si>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</si>
  <si>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</si>
  <si>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</si>
  <si>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</si>
  <si>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</si>
  <si>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</si>
  <si>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</si>
  <si>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</si>
  <si>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</si>
  <si>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</si>
  <si>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</si>
  <si>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</si>
  <si>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</si>
  <si>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</si>
  <si>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</si>
  <si>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</si>
  <si>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</si>
  <si>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</si>
  <si>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</si>
  <si>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</si>
  <si>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</si>
  <si>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</si>
  <si>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</si>
  <si>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</si>
  <si>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</si>
  <si>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</si>
  <si>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</si>
  <si>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</si>
  <si>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</si>
  <si>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</si>
  <si>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</si>
  <si>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</si>
  <si>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</si>
  <si>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</si>
  <si>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</si>
  <si>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</si>
  <si>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</si>
  <si>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</si>
  <si>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</si>
  <si>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</si>
  <si>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</si>
  <si>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</si>
  <si>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</si>
  <si>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</si>
  <si>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</si>
  <si>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</si>
  <si>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</si>
  <si>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</si>
  <si>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</si>
  <si>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</si>
  <si>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</si>
  <si>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</si>
  <si>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</si>
  <si>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</si>
  <si>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</si>
  <si>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</si>
  <si>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</si>
  <si>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</si>
  <si>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</si>
  <si>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</si>
  <si>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</si>
  <si>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</si>
  <si>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</si>
  <si>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</si>
  <si>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</si>
  <si>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</si>
  <si>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</si>
  <si>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</si>
  <si>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</si>
  <si>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</si>
  <si>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</si>
  <si>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</si>
  <si>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</si>
  <si>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</si>
  <si>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</si>
  <si>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</si>
  <si>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</si>
  <si>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</si>
  <si>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</si>
  <si>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</si>
  <si>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</si>
  <si>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</si>
  <si>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</si>
  <si>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</si>
  <si>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</si>
  <si>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</si>
  <si>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</si>
  <si>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</si>
  <si>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</si>
  <si>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</si>
  <si>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</si>
  <si>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</si>
  <si>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</si>
  <si>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</si>
  <si>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</si>
  <si>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</si>
  <si>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</si>
  <si>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</si>
  <si>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</si>
  <si>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</si>
  <si>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</si>
  <si>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</si>
  <si>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</si>
  <si>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</si>
  <si>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</si>
  <si>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</si>
  <si>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</si>
  <si>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</si>
  <si>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</si>
  <si>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</si>
  <si>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</si>
  <si>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</si>
  <si>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</si>
  <si>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</si>
  <si>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</si>
  <si>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</si>
  <si>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</si>
  <si>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</si>
  <si>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</si>
  <si>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</si>
  <si>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</si>
  <si>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</si>
  <si>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</si>
  <si>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</si>
  <si>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</si>
  <si>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</si>
  <si>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</si>
  <si>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</si>
  <si>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</si>
  <si>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</si>
  <si>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</si>
  <si>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</si>
  <si>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</si>
  <si>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</si>
  <si>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</si>
  <si>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</si>
  <si>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</si>
  <si>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</si>
  <si>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</si>
  <si>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</si>
  <si>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</si>
  <si>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</si>
  <si>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</si>
  <si>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</si>
  <si>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</si>
  <si>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</si>
  <si>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</si>
  <si>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</si>
  <si>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</si>
  <si>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</si>
  <si>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</si>
  <si>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</si>
  <si>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</si>
  <si>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</si>
  <si>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</si>
  <si>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</si>
  <si>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</si>
  <si>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</si>
  <si>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</si>
  <si>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</si>
  <si>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</si>
  <si>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</si>
  <si>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</si>
  <si>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</si>
  <si>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</si>
  <si>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</si>
  <si>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</si>
  <si>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</si>
  <si>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</si>
  <si>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</si>
  <si>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</si>
  <si>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</si>
  <si>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</si>
  <si>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</si>
  <si>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</si>
  <si>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</si>
  <si>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</si>
  <si>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</si>
  <si>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</si>
  <si>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</si>
  <si>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</si>
  <si>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</si>
  <si>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</si>
  <si>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</si>
  <si>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</si>
  <si>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</si>
  <si>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</si>
  <si>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</si>
  <si>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</si>
  <si>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</si>
  <si>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</si>
  <si>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</si>
  <si>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</si>
  <si>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</si>
  <si>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</si>
  <si>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</si>
  <si>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</si>
  <si>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</si>
  <si>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</si>
  <si>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</si>
  <si>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</si>
  <si>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</si>
  <si>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</si>
  <si>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</si>
  <si>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</si>
  <si>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</si>
  <si>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</si>
  <si>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</si>
  <si>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</si>
  <si>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</si>
  <si>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</si>
  <si>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</si>
  <si>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</si>
  <si>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</si>
  <si>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</si>
  <si>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</si>
  <si>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</si>
  <si>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</si>
  <si>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</si>
  <si>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</si>
  <si>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</si>
  <si>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</si>
  <si>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</si>
  <si>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</si>
  <si>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</si>
  <si>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</si>
  <si>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</si>
  <si>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</si>
  <si>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</si>
  <si>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</si>
  <si>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</si>
  <si>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</si>
  <si>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</si>
  <si>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</si>
  <si>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</si>
  <si>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</si>
  <si>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</si>
  <si>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</si>
  <si>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</si>
  <si>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</si>
  <si>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</si>
  <si>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</si>
  <si>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</si>
  <si>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</si>
  <si>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</si>
  <si>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</si>
  <si>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</si>
  <si>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</si>
  <si>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</si>
  <si>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</si>
  <si>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</si>
  <si>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</si>
  <si>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</si>
  <si>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</si>
  <si>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</si>
  <si>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</si>
  <si>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</si>
  <si>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</si>
  <si>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</si>
  <si>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</si>
  <si>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</si>
  <si>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</si>
  <si>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</si>
  <si>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</si>
  <si>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</si>
  <si>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</si>
  <si>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</si>
  <si>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</si>
  <si>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</si>
  <si>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</si>
  <si>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</si>
  <si>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</si>
  <si>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</si>
  <si>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</si>
  <si>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</si>
  <si>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</si>
  <si>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</si>
  <si>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</si>
  <si>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</si>
  <si>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</si>
  <si>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</si>
  <si>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</si>
  <si>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</si>
  <si>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</si>
  <si>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</si>
  <si>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</si>
  <si>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</si>
  <si>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</si>
  <si>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</si>
  <si>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</si>
  <si>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</si>
  <si>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</si>
  <si>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</si>
  <si>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</si>
  <si>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</si>
  <si>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</si>
  <si>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</si>
  <si>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</si>
  <si>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</si>
  <si>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</si>
  <si>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</si>
  <si>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</si>
  <si>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</si>
  <si>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</si>
  <si>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</si>
  <si>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</si>
  <si>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</si>
  <si>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</si>
  <si>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</si>
  <si>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</si>
  <si>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</si>
  <si>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</si>
  <si>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</si>
  <si>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</si>
  <si>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</si>
  <si>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</si>
  <si>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</si>
  <si>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</si>
  <si>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</si>
  <si>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</si>
  <si>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</si>
  <si>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</si>
  <si>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</si>
  <si>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</si>
  <si>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</si>
  <si>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</si>
  <si>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</si>
  <si>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</si>
  <si>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</si>
  <si>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</si>
  <si>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</si>
  <si>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</si>
  <si>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</si>
  <si>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</si>
  <si>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</si>
  <si>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</si>
  <si>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</si>
  <si>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</si>
  <si>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</si>
  <si>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</si>
  <si>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</si>
  <si>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</si>
  <si>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</si>
  <si>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</si>
  <si>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</si>
  <si>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</si>
  <si>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</si>
  <si>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</si>
  <si>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</si>
  <si>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</si>
  <si>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</si>
  <si>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</si>
  <si>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</si>
  <si>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</si>
  <si>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</si>
  <si>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</si>
  <si>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</si>
  <si>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</si>
  <si>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</si>
  <si>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</si>
  <si>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</si>
  <si>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</si>
  <si>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</si>
  <si>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</si>
  <si>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</si>
  <si>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</si>
  <si>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</si>
  <si>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</si>
  <si>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</si>
  <si>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</si>
  <si>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</si>
  <si>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</si>
  <si>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</si>
  <si>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</si>
  <si>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</si>
  <si>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</si>
  <si>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</si>
  <si>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</si>
  <si>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</si>
  <si>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</si>
  <si>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</si>
  <si>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</si>
  <si>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</si>
  <si>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</si>
  <si>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</si>
  <si>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</si>
  <si>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</si>
  <si>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</si>
  <si>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</si>
  <si>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</si>
  <si>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</si>
  <si>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</si>
  <si>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</si>
  <si>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</si>
  <si>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23.20</t>
  </si>
  <si>
    <t>23.20.12.110</t>
  </si>
  <si>
    <t>Поставка  кирпича огнеупорного шамотного для нужд ГУП РК "Крымтеплокоммунэнерго"</t>
  </si>
  <si>
    <t>33400</t>
  </si>
  <si>
    <t>23.32</t>
  </si>
  <si>
    <t>23.32.11.110</t>
  </si>
  <si>
    <t>Поставка кирпича строительного для нужд ГУП РК "Крымтеплокоммунэнерго"</t>
  </si>
  <si>
    <t>38300</t>
  </si>
  <si>
    <t xml:space="preserve">85.42.19.900       85.42.19.900      85.42.19.900      85.42.19.900        85.42.19.900       85.42.19.900      85.42.19.900          85.42.19.900          85.42.19.900          85.42.19.900           85.42.19.900  </t>
  </si>
  <si>
    <t>40
2
8
34
35
34
42
9
2
2
3</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</si>
  <si>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</si>
  <si>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142</t>
  </si>
  <si>
    <t>Поставка расходных материалов для оргтехники</t>
  </si>
  <si>
    <t>50
30
50
40
50
40
25
18
5
5
16
5
2
4
10
8
2
6
3
10
10
10
10
4
4
4
4
2
2
2
2
2
3
5
5
5</t>
  </si>
  <si>
    <t xml:space="preserve">85.42        
85.42   
85.42  
   85.42  
    85.42
    85.42 
    85.42
     85.42
     85.42 
     85.42
     85.42     </t>
  </si>
  <si>
    <t>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t>
  </si>
  <si>
    <t>143</t>
  </si>
  <si>
    <t xml:space="preserve">28.23
28.23
28.23
28.23
28.23
28.23
28.23
28.23
28.23
28/23
28.23
28.23
28.23
28.23
28.23
28.23
28.23
28.23
28.23
28.23
28.23
28.23
28.23
28.23
28.23
28.23
28.23
28.23
28.23
28.23
28.23
28.23
28.23
28.23
28.23
28.23
</t>
  </si>
  <si>
    <t>58.19
58.19
58.19
58.19
58.19
58.19
58.19
58.19
58.19
58.19</t>
  </si>
  <si>
    <t>Поставка марок почтовых</t>
  </si>
  <si>
    <t>6000
10000
6500
5500
5800
6500
6500
9000
9500
706</t>
  </si>
  <si>
    <t>500 000</t>
  </si>
  <si>
    <t>58.19.14.110
58.19.14.110
58.19.14.110
58.19.14.110
58.19.14.110
58.19.14.110
58.19.14.110
58.19.14.110
58.19.14.110
58.19.14.110</t>
  </si>
  <si>
    <t>372 933,44</t>
  </si>
  <si>
    <t>144</t>
  </si>
  <si>
    <t>145</t>
  </si>
  <si>
    <t>23.61
23.61
23.61
23.61
23.61
23.61</t>
  </si>
  <si>
    <t>23.61.12.142
23.61.12.142
23.61.12.142
23.61.12.142
23.61.12.142
23.61.12.143</t>
  </si>
  <si>
    <t>Поставка железобетонных изделий для подключения к системе теплоснабжения поликлиники в г. Симферополь, по ул. Балаклавская</t>
  </si>
  <si>
    <t>1
2
1
1
1
47</t>
  </si>
  <si>
    <t>886 672.57</t>
  </si>
  <si>
    <t>03.2024</t>
  </si>
  <si>
    <t>27.32
27.32
27.32
27.32
27.32
27.32
27.32
27.32
27.32
27.32
27.32
27.32
27.32
27.32</t>
  </si>
  <si>
    <t>27.32.13.199
27.32.13.199
27.32.13.199
27.32.13.199
27.32.13.199
27.32.13.199
27.32.13.199
27.32.13.199
27.32.13.199
27.32.13.199
27.32.13.199
27.32.13.199
27.32.13.199
27.32.13.199</t>
  </si>
  <si>
    <t>Поставка проводов, эмалированных круглых медных с температурным индексом 155</t>
  </si>
  <si>
    <t>166</t>
  </si>
  <si>
    <t>Килограмм</t>
  </si>
  <si>
    <t>5
5
20
20
40
25
70
20
20
100
120
60
50
40</t>
  </si>
  <si>
    <t>830 693.70</t>
  </si>
  <si>
    <t>146</t>
  </si>
  <si>
    <t>210000</t>
  </si>
  <si>
    <t>510300.00</t>
  </si>
  <si>
    <t>Закупка посредством «электронного магазина», участниками которой могут являться только субъекты малого и среднего предпринимательства</t>
  </si>
  <si>
    <t>147</t>
  </si>
  <si>
    <t>45.20
45.20
45.20
45.20
45.20
45.20
45.20
45.20
45.20
45.20
45.20</t>
  </si>
  <si>
    <t>45.20.11.111
45.20.11.111
45.20.11.111
45.20.11.111
45.20.11.111
45.20.11.111
45.20.11.111
45.20.11.111
45.20.11.111
45.20.11.111
45.20.11.111</t>
  </si>
  <si>
    <t>Оказание услуг по проведению регламентных работ по техническому обслуживанию автомобилей LADA Largus в гарантийный период.</t>
  </si>
  <si>
    <t>1
1
1
1
1
1
1
1
1
1
1</t>
  </si>
  <si>
    <t>302 100.01</t>
  </si>
  <si>
    <t>22.23                                              22.23</t>
  </si>
  <si>
    <t>22.23.19.000 22.23.19.000</t>
  </si>
  <si>
    <t>Поставка полимерных люков</t>
  </si>
  <si>
    <t xml:space="preserve">Невозможно определить количество
Невозможно определить количество
</t>
  </si>
  <si>
    <t>12.2024</t>
  </si>
  <si>
    <t>28.14                                       28.14                                   28.14                                            28.14                                          28.14                                                     28.14                                                28.14                                                        28.14                                                   28.14                                              28.14</t>
  </si>
  <si>
    <t>28.14.20.220 28.14.20.220 28.14.20.220 28.14.20.220 28.14.20.220 28.14.20.220 28.14.20.220 28.14.20.220 28.14.20.220 28.14.20.220</t>
  </si>
  <si>
    <t>Поставка фланцев стальных плоских</t>
  </si>
  <si>
    <t xml:space="preserve">796                   796                     796                     796                     796                            796                             796                            796                                    796                                         796                    </t>
  </si>
  <si>
    <t>Штука                                  Штука                                    Штука                                       Штука                                              Штука                                          Штука                                           Штука                                          Штука                                           Штука                                              Штука</t>
  </si>
  <si>
    <t>2                                                                                26                                                                                         76                                                                                                 74                                                                               76                                                                              12                                                                                 60                                                                                                   88                                                                                             20                                                                                                     14</t>
  </si>
  <si>
    <t>25.93</t>
  </si>
  <si>
    <t>25.93.11.110</t>
  </si>
  <si>
    <t>Поставка проволоки вязальной</t>
  </si>
  <si>
    <t>8 150</t>
  </si>
  <si>
    <t>08.12                                                 08.12</t>
  </si>
  <si>
    <t>08.12.12.140                                                 08.12.12.140</t>
  </si>
  <si>
    <t>Поставка щебня</t>
  </si>
  <si>
    <t>28.14                                        28.14                                             28.14                                                 28.14                                                       28.14                                                    28.14</t>
  </si>
  <si>
    <t xml:space="preserve">28.14.13.120                                                  28.14.13.120                                                 28.14.13.120                                                28.14.13.120                                            28.14.13.120                                                  28.14.13.120                                     </t>
  </si>
  <si>
    <t>Поставка задвижек чугунных</t>
  </si>
  <si>
    <t xml:space="preserve"> -</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</si>
  <si>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</si>
  <si>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Поставка сварочных электродов</t>
  </si>
  <si>
    <t>166                                             166                                               166                                                166                                                 166                                                  166                                           166                                            166                                              166</t>
  </si>
  <si>
    <t>Килограмм                                                     Килограмм                                                  Килограмм                                               Килограмм                                                       Килограмм                                               Килограмм                                                 Килограмм                                                       Килограмм                                               Килограмм</t>
  </si>
  <si>
    <t>2500                                                                   2500                                                                   300                                                                                      150                                                                              300                                                                               200                                                                 200                                                                  925                                                                                          925</t>
  </si>
  <si>
    <t>Возмещение затрат за потребленную электроэнергию котельной, по адресу: Республика Крым, Симферопольский район, с. Строгоновка, ул. Набережная, 1</t>
  </si>
  <si>
    <t>89 525</t>
  </si>
  <si>
    <t>711 723.75                                         В том числе объем исполнения долгосрочного договора:                                                              2024 - 590 112.60                                     2025 - 121 611.15</t>
  </si>
  <si>
    <t>25.93                                            25.93                                             25.93                                                        25.93                                                              25.93                                        25.93                                          25.93                                       25.93                                             25.93</t>
  </si>
  <si>
    <t>25.93.15.120                                                                  25.93.15.120                                                                    25.93.15.120                                                                           25.93.15.120                                                            25.93.15.120                                                                  25.93.15.120                                                                    25.93.15.120                                                                           25.93.15.120                                                                25.93.15.120</t>
  </si>
  <si>
    <t>Поставка задвижек стальных</t>
  </si>
  <si>
    <t>3100000.00</t>
  </si>
  <si>
    <t>28.14
28.14
28.14
28.14
28.14
28.14
28.14
28.14
28.14
28.14
28.14
28.14</t>
  </si>
  <si>
    <t>28.14.13.120
28.14.13.120
28.14.13.120
28.14.13.120
28.14.13.120
28.14.13.120
28.14.13.120
28.14.13.120
28.14.13.120
28.14.13.120
28.14.13.120
28.14.13.120</t>
  </si>
  <si>
    <t>Штука
Штука
Штука
Штука
Штука
Штука
Штука
Штука
Штука
Штука
Штука
Штука</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</si>
  <si>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</si>
  <si>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24.33
25.94</t>
  </si>
  <si>
    <t>Поставка профнастила и саморезов</t>
  </si>
  <si>
    <t>055
796</t>
  </si>
  <si>
    <t>Квадратный метр
Штука</t>
  </si>
  <si>
    <t xml:space="preserve">261.96
500
</t>
  </si>
  <si>
    <t xml:space="preserve">244022.45 </t>
  </si>
  <si>
    <t>22.21
24.20
22.21</t>
  </si>
  <si>
    <t>24.33.20.000
25.94.11.120</t>
  </si>
  <si>
    <t>22.21.29.110
24.20.40.000
22.21.29.130</t>
  </si>
  <si>
    <t xml:space="preserve">Поставка труб ППУ и фасонных изделий стальных с тепловой изоляцией к ним </t>
  </si>
  <si>
    <t>Метр
Штука
Штука</t>
  </si>
  <si>
    <t>70
4
6</t>
  </si>
  <si>
    <t>632424.22</t>
  </si>
  <si>
    <t>006
796
796</t>
  </si>
  <si>
    <t>08.12
08.12</t>
  </si>
  <si>
    <t>08.12.11.130
08.12.11.130</t>
  </si>
  <si>
    <t>Поставка песка строительного</t>
  </si>
  <si>
    <t>1000000.00</t>
  </si>
  <si>
    <t>25.11
25.11</t>
  </si>
  <si>
    <t>25.11.23.119
25.11.23.119</t>
  </si>
  <si>
    <t>Поставка чугунных люков</t>
  </si>
  <si>
    <t>1500000.00</t>
  </si>
  <si>
    <t>23.51</t>
  </si>
  <si>
    <t>23.51.12.111</t>
  </si>
  <si>
    <t>Поставка портландцемента</t>
  </si>
  <si>
    <t>35000</t>
  </si>
  <si>
    <t>487550.00</t>
  </si>
  <si>
    <t>24.20
24.20
24.20
24.20
24.20
24.20
24.20
24.20
24.20
24.20
24.20</t>
  </si>
  <si>
    <t>24.20.40.000
24.20.40.000
24.20.40.000
24.20.40.000
24.20.40.000
24.20.40.000
24.20.40.000
24.20.40.000
24.20.40.000
24.20.40.000
24.20.40.000</t>
  </si>
  <si>
    <t>Поставка отводов стальных крутоизогнутых</t>
  </si>
  <si>
    <t>Поставка хозяйственного товара</t>
  </si>
  <si>
    <t>32.91.19.120
32.91.19.120
32.91.19.120
32.91.19.120
32.91.19.120
32.91.19.120
32.91.19.120
32.91.19.120
32.91.19.120
32.91.19.120
32.91.19.120
32.91.19.120
25.99.29.190</t>
  </si>
  <si>
    <t>32.91
32.91
32.91
32.91
32.91
32.91
32.91
32.91
32.91
32.91
32.91
32.91
25.99</t>
  </si>
  <si>
    <t>240
240
240
240
240
160
160
240
240
240
100
100
40</t>
  </si>
  <si>
    <t>586607.60</t>
  </si>
  <si>
    <t>25.73
25.73
25.73
25.73
25.73
25.73
25.73
25.73
25.73
25.73
25.73
25.73
25.73</t>
  </si>
  <si>
    <t>Поставка хозяйственного инвентаря</t>
  </si>
  <si>
    <t>546817.00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</si>
  <si>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</si>
  <si>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Невозможно определить количество
Невозможно определить количество</t>
  </si>
  <si>
    <t>25.73.30.299
25.73.30.299
25.73.60.190
25.73.60.190
25.73.60.190
25.73.60.190
25.73.60.190
25.73.60.190
25.73.60.190
25.73.30.299
25.73.30.299
25.73.60.190
25.73.60.190</t>
  </si>
  <si>
    <t>80
80
110
110
110
110
80
70
120
140
130
140
140</t>
  </si>
  <si>
    <t>20.30
20.30
20.30
20.30
20.30
20.30
20.30
20.30
20.30
20.30
20.30
20.30
20.30
20.30
20.30
20.30
20.30</t>
  </si>
  <si>
    <t>20.30.12.140
20.30.12.130
20.30.12.130
20.30.12.130
20.30.12.130
20.30.12.130
20.30.12.130
20.30.12.130
20.30.12.130
20.30.12.130
20.30.12.130
20.30.11.120
20.30.11.130
20.30.22.220
20.30.11.220
20.30.11.120
20.30.22.110</t>
  </si>
  <si>
    <t>Поставка лакокрасочной продукции</t>
  </si>
  <si>
    <t xml:space="preserve">Килограмм
Килограмм
Килограмм
Килограмм
Килограмм
Килограмм
Килограмм
Килограмм
Килограмм
Килограмм
Килограмм
Килограмм
Килограмм
Литр
Литр              
Килограмм
Килограмм                                  </t>
  </si>
  <si>
    <t>2000000.00</t>
  </si>
  <si>
    <t>25.30
25.30
25.30
25.30
25.30
25.30
25.30</t>
  </si>
  <si>
    <t>25.30.12.113
25.30.12.113
25.30.12.113
25.30.12.113
25.30.12.113
25.30.12.113
25.30.12.113</t>
  </si>
  <si>
    <t>Поставка котельного оборудования для филиала в г. Ялта</t>
  </si>
  <si>
    <t>166
166
166
166
166
166
166
166
166
166
166
166
166
166
112
112
166</t>
  </si>
  <si>
    <t>Штука
Штука
Штука
Штука
Штука
Штука
Штука</t>
  </si>
  <si>
    <t>1
1
1
1
1
1
1</t>
  </si>
  <si>
    <t>2049613.29</t>
  </si>
  <si>
    <t>796
796
796
796
796
796
796</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</si>
  <si>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</si>
  <si>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29.32.30.390</t>
  </si>
  <si>
    <t>Поставка запасных частей для проведения ремонта транспортных средств</t>
  </si>
  <si>
    <t xml:space="preserve">22.11                                                                    22.11                                                                       22.11                                                                 22.11                                                                    22.11                                                                    22.11                                                                       22.11                                                                 22.11                                                                             22.11                                                                    22.11                                                                       22.11                                                                 22.11                                                                                                22.11                                                                    22.11                                                                       22.11                                                                 22.11                                                          22.11                                                                    22.11                                                       22.11                                                                    22.11                                                        22.11                                                                    22.11                                             22.11                                                           </t>
  </si>
  <si>
    <t>22.11.14.190                   22.11.14.190                    22.11.14.190                           22.11.14.190                  22.11.14.190                             22.11.14.190                   22.11.14.190                    22.11.14.190                           22.11.14.190                  22.11.14.190                          22.11.14.190                   22.11.14.190                    22.11.14.190                           22.11.14.190                  22.11.14.190                         22.11.14.190                   22.11.14.190                    22.11.14.190                           22.11.14.190                  22.11.14.190                    22.11.14.190                   22.11.14.190                                   22.11.14.190</t>
  </si>
  <si>
    <t>Поставка шин автомобильных для транспортных средств</t>
  </si>
  <si>
    <t xml:space="preserve">Штука
Штука
Штука
Штука
Штука
Штука
Штука
Штука
Штука
Штука
Штука
Штука
Штука
Штука
Штука
Штука
Штука
Штука
Штука
Штука
Штука
Штука
Штука
</t>
  </si>
  <si>
    <t>12
16
8
4
8
16
4
8
4
60
2
6
2
14
4
2
2
2
6
24
4
6
4</t>
  </si>
  <si>
    <t xml:space="preserve">
27.20
27.20
27.20
27.20
27.20
27.20
27.20
27.20
27.20
27.20
27.20
27.20
27.20
27.20
27.20
27.20
27.20
27.20
27.20
</t>
  </si>
  <si>
    <t>27.20.21.000
27.20.21.000
27.20.21.000
27.20.21.000
27.20.21.000
27.20.21.000
27.20.21.000
27.20.21.000
27.20.21.000
27.20.21.000
27.20.21.000
27.20.21.000
27.20.21.000
27.20.21.000
27.20.21.000
27.20.21.000
27.20.21.000
27.20.21.000
27.20.21.000</t>
  </si>
  <si>
    <t>Поставка аккумуляторных батарей для транспортных средств и оборудования</t>
  </si>
  <si>
    <t xml:space="preserve">
Штука
Штука
Штука
Штука
Штука
Штука
Штука
Штука
Штука
Штука
Штука
Штука
Штука
Штука
Штука
Штука
Штука
Штука
Штука
</t>
  </si>
  <si>
    <t>1
1
6
8
7
7
2
6
2
13
10
1
1
16
43
2
6
2
9</t>
  </si>
  <si>
    <t>Оказание услуг по формированию и печати платежных документов на оплату услуг по теплоснабжению и горячему водоснабжению, оказанные ГУП РК "Крымтеплокоммунэнерго"</t>
  </si>
  <si>
    <t>86.21
86.21</t>
  </si>
  <si>
    <t>86.21.10.190
86.21.10.190</t>
  </si>
  <si>
    <t>Оказание услуг по проведению предварительного медицинского осмотра, психиатрического освидетельствования работников</t>
  </si>
  <si>
    <t>Невозможно определить объем
Невозможно определить объем</t>
  </si>
  <si>
    <t>2 400 000.00
В том числе объем исполнения долгосрочного договора: 
2024 - 2 250 000.00
2025 - 150 000.00</t>
  </si>
  <si>
    <t>УТВЕРЖДАЮ
Начальник отдела конкурсных процедур и закупок 
___________________Ю.А. Щирова
"21" марта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</si>
</sst>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43">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Alignment="1">
      <alignment vertical="center"/>
    </xf>
    <xf numFmtId="49" fontId="2" fillId="0" borderId="7" xfId="0" applyNumberFormat="1" applyFont="1" applyBorder="1" applyAlignment="1">
      <alignment horizontal="center" vertical="center"/>
    </xf>
    <xf numFmtId="49" fontId="2" fillId="0" borderId="7" xfId="0" applyNumberFormat="1" applyFont="1" applyBorder="1"/>
    <xf numFmtId="49" fontId="2" fillId="0" borderId="26" xfId="0" applyNumberFormat="1" applyFont="1" applyBorder="1"/>
    <xf numFmtId="49" fontId="2" fillId="0" borderId="2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horizontal="center" vertical="center" wrapText="1" shrinkToFit="1"/>
    </xf>
    <xf numFmtId="49" fontId="2" fillId="0" borderId="7" xfId="0" applyNumberFormat="1" applyFont="1" applyBorder="1" applyAlignment="1">
      <alignment horizontal="center" wrapText="1"/>
    </xf>
    <xf numFmtId="49" fontId="2" fillId="0" borderId="7" xfId="0" applyNumberFormat="1" applyFont="1" applyBorder="1" applyAlignment="1">
      <alignment horizontal="center" vertical="justify"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shrinkToFi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2" fillId="0" borderId="7" xfId="0" applyNumberFormat="1" applyFont="1" applyBorder="1" applyAlignment="1">
      <alignment vertical="center"/>
    </xf>
    <xf numFmtId="49" fontId="0" fillId="0" borderId="2" xfId="0" applyNumberForma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7"/>
  <sheetViews>
    <sheetView tabSelected="1" view="pageBreakPreview" topLeftCell="H1" zoomScaleNormal="100" zoomScaleSheetLayoutView="100" workbookViewId="0">
      <selection activeCell="V1" sqref="V1:Z2"/>
    </sheetView>
  </sheetViews>
  <sheetFormatPr defaultColWidth="17.28515625" defaultRowHeight="11.25" x14ac:dyDescent="0.2"/>
  <cols>
    <col min="1" max="1" width="5.85546875" style="3" customWidth="1"/>
    <col min="2" max="2" width="12" style="3" customWidth="1"/>
    <col min="3" max="3" width="16.2851562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33" t="s">
        <v>834</v>
      </c>
      <c r="W1" s="233"/>
      <c r="X1" s="233"/>
      <c r="Y1" s="233"/>
      <c r="Z1" s="233"/>
    </row>
    <row r="2" spans="1:26" s="1" customFormat="1" ht="80.25" customHeight="1" x14ac:dyDescent="0.25">
      <c r="F2" s="6"/>
      <c r="G2" s="2"/>
      <c r="H2" s="3"/>
      <c r="I2" s="3"/>
      <c r="V2" s="233"/>
      <c r="W2" s="233"/>
      <c r="X2" s="233"/>
      <c r="Y2" s="233"/>
      <c r="Z2" s="233"/>
    </row>
    <row r="3" spans="1:26" s="4" customFormat="1" ht="15.75" x14ac:dyDescent="0.25">
      <c r="A3" s="234" t="s">
        <v>543</v>
      </c>
      <c r="B3" s="234"/>
      <c r="C3" s="234"/>
      <c r="D3" s="234"/>
      <c r="E3" s="234"/>
      <c r="F3" s="234"/>
      <c r="G3" s="234"/>
      <c r="H3" s="234"/>
      <c r="I3" s="234"/>
      <c r="J3" s="234"/>
      <c r="K3" s="234"/>
      <c r="L3" s="234"/>
      <c r="M3" s="234"/>
      <c r="N3" s="234"/>
      <c r="O3" s="234"/>
      <c r="P3" s="234"/>
      <c r="Q3" s="234"/>
      <c r="R3" s="234"/>
      <c r="S3" s="235"/>
      <c r="T3" s="235"/>
      <c r="U3" s="235"/>
      <c r="V3" s="235"/>
      <c r="W3" s="235"/>
      <c r="X3" s="235"/>
      <c r="Y3" s="235"/>
      <c r="Z3" s="235"/>
    </row>
    <row r="4" spans="1:26" s="4" customFormat="1" ht="15.75" x14ac:dyDescent="0.25">
      <c r="A4" s="236"/>
      <c r="B4" s="236"/>
      <c r="C4" s="236"/>
      <c r="D4" s="236"/>
      <c r="E4" s="236"/>
      <c r="F4" s="236"/>
      <c r="G4" s="236"/>
      <c r="H4" s="236"/>
      <c r="I4" s="236"/>
      <c r="J4" s="236"/>
      <c r="K4" s="236"/>
      <c r="L4" s="236"/>
      <c r="M4" s="236"/>
      <c r="N4" s="236"/>
      <c r="O4" s="236"/>
      <c r="P4" s="236"/>
      <c r="Q4" s="236"/>
      <c r="R4" s="236"/>
      <c r="S4" s="237"/>
      <c r="T4" s="237"/>
      <c r="U4" s="237"/>
      <c r="V4" s="237"/>
      <c r="W4" s="237"/>
      <c r="X4" s="237"/>
      <c r="Y4" s="237"/>
      <c r="Z4" s="237"/>
    </row>
    <row r="5" spans="1:26" s="4" customFormat="1" ht="15.75" x14ac:dyDescent="0.25">
      <c r="A5" s="207" t="s">
        <v>32</v>
      </c>
      <c r="B5" s="207"/>
      <c r="C5" s="207"/>
      <c r="D5" s="207"/>
      <c r="E5" s="207"/>
      <c r="F5" s="207" t="s">
        <v>33</v>
      </c>
      <c r="G5" s="207"/>
      <c r="H5" s="207"/>
      <c r="I5" s="207"/>
      <c r="J5" s="207"/>
      <c r="K5" s="207"/>
      <c r="L5" s="207"/>
      <c r="M5" s="207"/>
      <c r="N5" s="207"/>
      <c r="O5" s="207"/>
      <c r="P5" s="207"/>
      <c r="Q5" s="207"/>
      <c r="R5" s="207"/>
      <c r="S5" s="229"/>
      <c r="T5" s="229"/>
      <c r="U5" s="229"/>
      <c r="V5" s="229"/>
      <c r="W5" s="229"/>
      <c r="X5" s="229"/>
      <c r="Y5" s="229"/>
      <c r="Z5" s="229"/>
    </row>
    <row r="6" spans="1:26" s="4" customFormat="1" ht="15.75" x14ac:dyDescent="0.25">
      <c r="A6" s="207" t="s">
        <v>34</v>
      </c>
      <c r="B6" s="207"/>
      <c r="C6" s="207"/>
      <c r="D6" s="207"/>
      <c r="E6" s="207"/>
      <c r="F6" s="207" t="s">
        <v>35</v>
      </c>
      <c r="G6" s="207"/>
      <c r="H6" s="207"/>
      <c r="I6" s="207"/>
      <c r="J6" s="207"/>
      <c r="K6" s="207"/>
      <c r="L6" s="207"/>
      <c r="M6" s="207"/>
      <c r="N6" s="207"/>
      <c r="O6" s="207"/>
      <c r="P6" s="207"/>
      <c r="Q6" s="207"/>
      <c r="R6" s="207"/>
      <c r="S6" s="229"/>
      <c r="T6" s="229"/>
      <c r="U6" s="229"/>
      <c r="V6" s="229"/>
      <c r="W6" s="229"/>
      <c r="X6" s="229"/>
      <c r="Y6" s="229"/>
      <c r="Z6" s="229"/>
    </row>
    <row r="7" spans="1:26" s="4" customFormat="1" ht="15.75" x14ac:dyDescent="0.25">
      <c r="A7" s="207" t="s">
        <v>36</v>
      </c>
      <c r="B7" s="207"/>
      <c r="C7" s="207"/>
      <c r="D7" s="207"/>
      <c r="E7" s="207"/>
      <c r="F7" s="240" t="s">
        <v>59</v>
      </c>
      <c r="G7" s="240"/>
      <c r="H7" s="240"/>
      <c r="I7" s="240"/>
      <c r="J7" s="240"/>
      <c r="K7" s="240"/>
      <c r="L7" s="240"/>
      <c r="M7" s="240"/>
      <c r="N7" s="240"/>
      <c r="O7" s="240"/>
      <c r="P7" s="240"/>
      <c r="Q7" s="240"/>
      <c r="R7" s="240"/>
      <c r="S7" s="229"/>
      <c r="T7" s="229"/>
      <c r="U7" s="229"/>
      <c r="V7" s="229"/>
      <c r="W7" s="229"/>
      <c r="X7" s="229"/>
      <c r="Y7" s="229"/>
      <c r="Z7" s="229"/>
    </row>
    <row r="8" spans="1:26" s="4" customFormat="1" ht="15.75" x14ac:dyDescent="0.25">
      <c r="A8" s="207" t="s">
        <v>37</v>
      </c>
      <c r="B8" s="207"/>
      <c r="C8" s="207"/>
      <c r="D8" s="207"/>
      <c r="E8" s="207"/>
      <c r="F8" s="241" t="s">
        <v>64</v>
      </c>
      <c r="G8" s="242"/>
      <c r="H8" s="242"/>
      <c r="I8" s="242"/>
      <c r="J8" s="242"/>
      <c r="K8" s="242"/>
      <c r="L8" s="242"/>
      <c r="M8" s="242"/>
      <c r="N8" s="242"/>
      <c r="O8" s="242"/>
      <c r="P8" s="242"/>
      <c r="Q8" s="242"/>
      <c r="R8" s="242"/>
      <c r="S8" s="229"/>
      <c r="T8" s="229"/>
      <c r="U8" s="229"/>
      <c r="V8" s="229"/>
      <c r="W8" s="229"/>
      <c r="X8" s="229"/>
      <c r="Y8" s="229"/>
      <c r="Z8" s="229"/>
    </row>
    <row r="9" spans="1:26" s="4" customFormat="1" ht="15.75" x14ac:dyDescent="0.25">
      <c r="A9" s="207" t="s">
        <v>38</v>
      </c>
      <c r="B9" s="207"/>
      <c r="C9" s="207"/>
      <c r="D9" s="207"/>
      <c r="E9" s="207"/>
      <c r="F9" s="207">
        <v>9102028499</v>
      </c>
      <c r="G9" s="207"/>
      <c r="H9" s="207"/>
      <c r="I9" s="207"/>
      <c r="J9" s="207"/>
      <c r="K9" s="207"/>
      <c r="L9" s="207"/>
      <c r="M9" s="207"/>
      <c r="N9" s="207"/>
      <c r="O9" s="207"/>
      <c r="P9" s="207"/>
      <c r="Q9" s="207"/>
      <c r="R9" s="207"/>
      <c r="S9" s="229"/>
      <c r="T9" s="229"/>
      <c r="U9" s="229"/>
      <c r="V9" s="229"/>
      <c r="W9" s="229"/>
      <c r="X9" s="229"/>
      <c r="Y9" s="229"/>
      <c r="Z9" s="229"/>
    </row>
    <row r="10" spans="1:26" s="4" customFormat="1" ht="15.75" x14ac:dyDescent="0.25">
      <c r="A10" s="207" t="s">
        <v>39</v>
      </c>
      <c r="B10" s="207"/>
      <c r="C10" s="207"/>
      <c r="D10" s="207"/>
      <c r="E10" s="207"/>
      <c r="F10" s="207">
        <v>910201001</v>
      </c>
      <c r="G10" s="207"/>
      <c r="H10" s="207"/>
      <c r="I10" s="207"/>
      <c r="J10" s="207"/>
      <c r="K10" s="207"/>
      <c r="L10" s="207"/>
      <c r="M10" s="207"/>
      <c r="N10" s="207"/>
      <c r="O10" s="207"/>
      <c r="P10" s="207"/>
      <c r="Q10" s="207"/>
      <c r="R10" s="207"/>
      <c r="S10" s="229"/>
      <c r="T10" s="229"/>
      <c r="U10" s="229"/>
      <c r="V10" s="229"/>
      <c r="W10" s="229"/>
      <c r="X10" s="229"/>
      <c r="Y10" s="229"/>
      <c r="Z10" s="229"/>
    </row>
    <row r="11" spans="1:26" s="4" customFormat="1" ht="15.75" x14ac:dyDescent="0.25">
      <c r="A11" s="207" t="s">
        <v>40</v>
      </c>
      <c r="B11" s="207"/>
      <c r="C11" s="207"/>
      <c r="D11" s="207"/>
      <c r="E11" s="207"/>
      <c r="F11" s="207">
        <v>35000000000</v>
      </c>
      <c r="G11" s="207"/>
      <c r="H11" s="207"/>
      <c r="I11" s="207"/>
      <c r="J11" s="207"/>
      <c r="K11" s="207"/>
      <c r="L11" s="207"/>
      <c r="M11" s="207"/>
      <c r="N11" s="207"/>
      <c r="O11" s="207"/>
      <c r="P11" s="207"/>
      <c r="Q11" s="207"/>
      <c r="R11" s="207"/>
      <c r="S11" s="229"/>
      <c r="T11" s="229"/>
      <c r="U11" s="229"/>
      <c r="V11" s="229"/>
      <c r="W11" s="229"/>
      <c r="X11" s="229"/>
      <c r="Y11" s="229"/>
      <c r="Z11" s="229"/>
    </row>
    <row r="13" spans="1:26" ht="12.75" customHeight="1" x14ac:dyDescent="0.2">
      <c r="A13" s="214" t="s">
        <v>0</v>
      </c>
      <c r="B13" s="214" t="s">
        <v>1</v>
      </c>
      <c r="C13" s="214" t="s">
        <v>2</v>
      </c>
      <c r="D13" s="211" t="s">
        <v>102</v>
      </c>
      <c r="E13" s="228" t="s">
        <v>3</v>
      </c>
      <c r="F13" s="228"/>
      <c r="G13" s="228"/>
      <c r="H13" s="228"/>
      <c r="I13" s="228"/>
      <c r="J13" s="228"/>
      <c r="K13" s="228"/>
      <c r="L13" s="228"/>
      <c r="M13" s="228"/>
      <c r="N13" s="228"/>
      <c r="O13" s="228"/>
      <c r="P13" s="214" t="s">
        <v>4</v>
      </c>
      <c r="Q13" s="214" t="s">
        <v>5</v>
      </c>
      <c r="R13" s="214"/>
      <c r="S13" s="214"/>
      <c r="T13" s="214"/>
      <c r="U13" s="214"/>
      <c r="V13" s="214" t="s">
        <v>14</v>
      </c>
      <c r="W13" s="208" t="s">
        <v>15</v>
      </c>
      <c r="X13" s="208" t="s">
        <v>16</v>
      </c>
      <c r="Y13" s="208" t="s">
        <v>17</v>
      </c>
      <c r="Z13" s="208" t="s">
        <v>18</v>
      </c>
    </row>
    <row r="14" spans="1:26" ht="15" customHeight="1" x14ac:dyDescent="0.2">
      <c r="A14" s="214"/>
      <c r="B14" s="214"/>
      <c r="C14" s="214"/>
      <c r="D14" s="212"/>
      <c r="E14" s="214"/>
      <c r="F14" s="228"/>
      <c r="G14" s="228"/>
      <c r="H14" s="228"/>
      <c r="I14" s="228"/>
      <c r="J14" s="228"/>
      <c r="K14" s="228"/>
      <c r="L14" s="228"/>
      <c r="M14" s="228"/>
      <c r="N14" s="228"/>
      <c r="O14" s="228"/>
      <c r="P14" s="214"/>
      <c r="Q14" s="214"/>
      <c r="R14" s="214"/>
      <c r="S14" s="214"/>
      <c r="T14" s="214"/>
      <c r="U14" s="214"/>
      <c r="V14" s="214"/>
      <c r="W14" s="209"/>
      <c r="X14" s="209"/>
      <c r="Y14" s="209"/>
      <c r="Z14" s="209"/>
    </row>
    <row r="15" spans="1:26" ht="15" customHeight="1" x14ac:dyDescent="0.2">
      <c r="A15" s="214"/>
      <c r="B15" s="214"/>
      <c r="C15" s="214"/>
      <c r="D15" s="212"/>
      <c r="E15" s="228" t="s">
        <v>20</v>
      </c>
      <c r="F15" s="214" t="s">
        <v>21</v>
      </c>
      <c r="G15" s="214" t="s">
        <v>22</v>
      </c>
      <c r="H15" s="214"/>
      <c r="I15" s="214" t="s">
        <v>25</v>
      </c>
      <c r="J15" s="230" t="s">
        <v>28</v>
      </c>
      <c r="K15" s="230"/>
      <c r="L15" s="214" t="s">
        <v>112</v>
      </c>
      <c r="M15" s="208" t="s">
        <v>111</v>
      </c>
      <c r="N15" s="214" t="s">
        <v>6</v>
      </c>
      <c r="O15" s="214"/>
      <c r="P15" s="214"/>
      <c r="Q15" s="214"/>
      <c r="R15" s="214" t="s">
        <v>19</v>
      </c>
      <c r="S15" s="232" t="s">
        <v>57</v>
      </c>
      <c r="T15" s="232" t="s">
        <v>7</v>
      </c>
      <c r="U15" s="238" t="s">
        <v>8</v>
      </c>
      <c r="V15" s="214"/>
      <c r="W15" s="209"/>
      <c r="X15" s="209"/>
      <c r="Y15" s="209"/>
      <c r="Z15" s="209"/>
    </row>
    <row r="16" spans="1:26" ht="15" customHeight="1" x14ac:dyDescent="0.2">
      <c r="A16" s="214"/>
      <c r="B16" s="214"/>
      <c r="C16" s="214"/>
      <c r="D16" s="212"/>
      <c r="E16" s="214"/>
      <c r="F16" s="214"/>
      <c r="G16" s="214"/>
      <c r="H16" s="214"/>
      <c r="I16" s="214"/>
      <c r="J16" s="230"/>
      <c r="K16" s="230"/>
      <c r="L16" s="214"/>
      <c r="M16" s="209"/>
      <c r="N16" s="214"/>
      <c r="O16" s="214"/>
      <c r="P16" s="214"/>
      <c r="Q16" s="214"/>
      <c r="R16" s="214"/>
      <c r="S16" s="232"/>
      <c r="T16" s="232"/>
      <c r="U16" s="239"/>
      <c r="V16" s="214"/>
      <c r="W16" s="209"/>
      <c r="X16" s="209"/>
      <c r="Y16" s="209"/>
      <c r="Z16" s="209"/>
    </row>
    <row r="17" spans="1:26" ht="15" customHeight="1" x14ac:dyDescent="0.2">
      <c r="A17" s="214"/>
      <c r="B17" s="214"/>
      <c r="C17" s="214"/>
      <c r="D17" s="212"/>
      <c r="E17" s="214"/>
      <c r="F17" s="214"/>
      <c r="G17" s="214" t="s">
        <v>23</v>
      </c>
      <c r="H17" s="214" t="s">
        <v>24</v>
      </c>
      <c r="I17" s="214"/>
      <c r="J17" s="228" t="s">
        <v>27</v>
      </c>
      <c r="K17" s="228" t="s">
        <v>24</v>
      </c>
      <c r="L17" s="214"/>
      <c r="M17" s="209"/>
      <c r="N17" s="214" t="s">
        <v>78</v>
      </c>
      <c r="O17" s="214" t="s">
        <v>26</v>
      </c>
      <c r="P17" s="214"/>
      <c r="Q17" s="214"/>
      <c r="R17" s="214"/>
      <c r="S17" s="232"/>
      <c r="T17" s="232"/>
      <c r="U17" s="239"/>
      <c r="V17" s="214"/>
      <c r="W17" s="209"/>
      <c r="X17" s="209"/>
      <c r="Y17" s="209"/>
      <c r="Z17" s="209"/>
    </row>
    <row r="18" spans="1:26" ht="15" customHeight="1" x14ac:dyDescent="0.2">
      <c r="A18" s="214"/>
      <c r="B18" s="214"/>
      <c r="C18" s="214"/>
      <c r="D18" s="212"/>
      <c r="E18" s="214"/>
      <c r="F18" s="214"/>
      <c r="G18" s="214"/>
      <c r="H18" s="214"/>
      <c r="I18" s="214"/>
      <c r="J18" s="214"/>
      <c r="K18" s="214"/>
      <c r="L18" s="214"/>
      <c r="M18" s="209"/>
      <c r="N18" s="214"/>
      <c r="O18" s="214"/>
      <c r="P18" s="214"/>
      <c r="Q18" s="214"/>
      <c r="R18" s="214"/>
      <c r="S18" s="232"/>
      <c r="T18" s="232"/>
      <c r="U18" s="239"/>
      <c r="V18" s="214"/>
      <c r="W18" s="209"/>
      <c r="X18" s="209"/>
      <c r="Y18" s="209"/>
      <c r="Z18" s="209"/>
    </row>
    <row r="19" spans="1:26" ht="15" customHeight="1" x14ac:dyDescent="0.2">
      <c r="A19" s="214"/>
      <c r="B19" s="214"/>
      <c r="C19" s="214"/>
      <c r="D19" s="212"/>
      <c r="E19" s="214"/>
      <c r="F19" s="214"/>
      <c r="G19" s="214"/>
      <c r="H19" s="214"/>
      <c r="I19" s="214"/>
      <c r="J19" s="214"/>
      <c r="K19" s="214"/>
      <c r="L19" s="214"/>
      <c r="M19" s="209"/>
      <c r="N19" s="214"/>
      <c r="O19" s="214"/>
      <c r="P19" s="214"/>
      <c r="Q19" s="214"/>
      <c r="R19" s="214"/>
      <c r="S19" s="232"/>
      <c r="T19" s="232"/>
      <c r="U19" s="239"/>
      <c r="V19" s="214"/>
      <c r="W19" s="209"/>
      <c r="X19" s="209"/>
      <c r="Y19" s="209"/>
      <c r="Z19" s="209"/>
    </row>
    <row r="20" spans="1:26" ht="93" customHeight="1" x14ac:dyDescent="0.2">
      <c r="A20" s="214"/>
      <c r="B20" s="214"/>
      <c r="C20" s="214"/>
      <c r="D20" s="213"/>
      <c r="E20" s="214"/>
      <c r="F20" s="214"/>
      <c r="G20" s="214"/>
      <c r="H20" s="214"/>
      <c r="I20" s="214"/>
      <c r="J20" s="214"/>
      <c r="K20" s="214"/>
      <c r="L20" s="214"/>
      <c r="M20" s="210"/>
      <c r="N20" s="214"/>
      <c r="O20" s="214"/>
      <c r="P20" s="214"/>
      <c r="Q20" s="214"/>
      <c r="R20" s="214"/>
      <c r="S20" s="232"/>
      <c r="T20" s="232"/>
      <c r="U20" s="239"/>
      <c r="V20" s="214"/>
      <c r="W20" s="210"/>
      <c r="X20" s="210"/>
      <c r="Y20" s="210"/>
      <c r="Z20" s="210"/>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96" t="s">
        <v>534</v>
      </c>
      <c r="B64" s="11" t="s">
        <v>160</v>
      </c>
      <c r="C64" s="11" t="s">
        <v>156</v>
      </c>
      <c r="D64" s="198" t="s">
        <v>104</v>
      </c>
      <c r="E64" s="198" t="s">
        <v>94</v>
      </c>
      <c r="F64" s="196" t="s">
        <v>83</v>
      </c>
      <c r="G64" s="45" t="s">
        <v>157</v>
      </c>
      <c r="H64" s="44" t="s">
        <v>158</v>
      </c>
      <c r="I64" s="44" t="s">
        <v>159</v>
      </c>
      <c r="J64" s="196" t="s">
        <v>29</v>
      </c>
      <c r="K64" s="196" t="s">
        <v>53</v>
      </c>
      <c r="L64" s="215" t="s">
        <v>332</v>
      </c>
      <c r="M64" s="194" t="s">
        <v>113</v>
      </c>
      <c r="N64" s="192" t="str">
        <f>"07.2023"</f>
        <v>07.2023</v>
      </c>
      <c r="O64" s="218" t="str">
        <f>"07.2024"</f>
        <v>07.2024</v>
      </c>
      <c r="P64" s="194" t="s">
        <v>58</v>
      </c>
      <c r="Q64" s="198" t="s">
        <v>56</v>
      </c>
      <c r="R64" s="188" t="s">
        <v>30</v>
      </c>
      <c r="S64" s="198" t="s">
        <v>67</v>
      </c>
      <c r="T64" s="198">
        <v>0</v>
      </c>
      <c r="U64" s="188" t="s">
        <v>31</v>
      </c>
      <c r="V64" s="188" t="s">
        <v>70</v>
      </c>
      <c r="W64" s="196"/>
      <c r="X64" s="196"/>
      <c r="Y64" s="196"/>
      <c r="Z64" s="196"/>
    </row>
    <row r="65" spans="1:26" s="13" customFormat="1" ht="402" customHeight="1" x14ac:dyDescent="0.2">
      <c r="A65" s="197"/>
      <c r="B65" s="11" t="s">
        <v>327</v>
      </c>
      <c r="C65" s="11" t="s">
        <v>328</v>
      </c>
      <c r="D65" s="199"/>
      <c r="E65" s="199"/>
      <c r="F65" s="197"/>
      <c r="G65" s="45" t="s">
        <v>330</v>
      </c>
      <c r="H65" s="44" t="s">
        <v>329</v>
      </c>
      <c r="I65" s="44" t="s">
        <v>331</v>
      </c>
      <c r="J65" s="197"/>
      <c r="K65" s="197"/>
      <c r="L65" s="216"/>
      <c r="M65" s="217"/>
      <c r="N65" s="193"/>
      <c r="O65" s="219"/>
      <c r="P65" s="217"/>
      <c r="Q65" s="199"/>
      <c r="R65" s="189"/>
      <c r="S65" s="199"/>
      <c r="T65" s="199"/>
      <c r="U65" s="189"/>
      <c r="V65" s="189"/>
      <c r="W65" s="197"/>
      <c r="X65" s="197"/>
      <c r="Y65" s="197"/>
      <c r="Z65" s="197"/>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98">
        <v>60</v>
      </c>
      <c r="B82" s="44" t="s">
        <v>513</v>
      </c>
      <c r="C82" s="44" t="s">
        <v>511</v>
      </c>
      <c r="D82" s="198" t="s">
        <v>104</v>
      </c>
      <c r="E82" s="198" t="s">
        <v>142</v>
      </c>
      <c r="F82" s="196" t="s">
        <v>129</v>
      </c>
      <c r="G82" s="205" t="s">
        <v>175</v>
      </c>
      <c r="H82" s="198" t="s">
        <v>175</v>
      </c>
      <c r="I82" s="44" t="s">
        <v>516</v>
      </c>
      <c r="J82" s="196" t="s">
        <v>29</v>
      </c>
      <c r="K82" s="196" t="s">
        <v>53</v>
      </c>
      <c r="L82" s="200" t="s">
        <v>517</v>
      </c>
      <c r="M82" s="198" t="s">
        <v>113</v>
      </c>
      <c r="N82" s="198" t="str">
        <f>"12.2023"</f>
        <v>12.2023</v>
      </c>
      <c r="O82" s="198" t="str">
        <f>"01.2025"</f>
        <v>01.2025</v>
      </c>
      <c r="P82" s="198" t="s">
        <v>372</v>
      </c>
      <c r="Q82" s="198" t="s">
        <v>67</v>
      </c>
      <c r="R82" s="192" t="s">
        <v>30</v>
      </c>
      <c r="S82" s="194" t="s">
        <v>67</v>
      </c>
      <c r="T82" s="188" t="s">
        <v>31</v>
      </c>
      <c r="U82" s="188" t="s">
        <v>31</v>
      </c>
      <c r="V82" s="188" t="s">
        <v>70</v>
      </c>
      <c r="W82" s="190"/>
      <c r="X82" s="190"/>
      <c r="Y82" s="190"/>
      <c r="Z82" s="190"/>
    </row>
    <row r="83" spans="1:26" ht="254.25" customHeight="1" x14ac:dyDescent="0.2">
      <c r="A83" s="199"/>
      <c r="B83" s="44" t="s">
        <v>514</v>
      </c>
      <c r="C83" s="44" t="s">
        <v>512</v>
      </c>
      <c r="D83" s="199"/>
      <c r="E83" s="199"/>
      <c r="F83" s="197"/>
      <c r="G83" s="206"/>
      <c r="H83" s="199"/>
      <c r="I83" s="44" t="s">
        <v>515</v>
      </c>
      <c r="J83" s="197"/>
      <c r="K83" s="197"/>
      <c r="L83" s="201"/>
      <c r="M83" s="199"/>
      <c r="N83" s="199"/>
      <c r="O83" s="199"/>
      <c r="P83" s="199"/>
      <c r="Q83" s="199"/>
      <c r="R83" s="193"/>
      <c r="S83" s="195"/>
      <c r="T83" s="189"/>
      <c r="U83" s="189"/>
      <c r="V83" s="189"/>
      <c r="W83" s="191"/>
      <c r="X83" s="191"/>
      <c r="Y83" s="191"/>
      <c r="Z83" s="191"/>
    </row>
    <row r="84" spans="1:26" ht="375" customHeight="1" x14ac:dyDescent="0.2">
      <c r="A84" s="202">
        <v>60</v>
      </c>
      <c r="B84" s="49" t="s">
        <v>513</v>
      </c>
      <c r="C84" s="41" t="s">
        <v>511</v>
      </c>
      <c r="D84" s="202" t="s">
        <v>104</v>
      </c>
      <c r="E84" s="198" t="s">
        <v>142</v>
      </c>
      <c r="F84" s="203" t="s">
        <v>129</v>
      </c>
      <c r="G84" s="188" t="s">
        <v>175</v>
      </c>
      <c r="H84" s="198" t="s">
        <v>175</v>
      </c>
      <c r="I84" s="40" t="s">
        <v>516</v>
      </c>
      <c r="J84" s="204" t="s">
        <v>29</v>
      </c>
      <c r="K84" s="196" t="s">
        <v>53</v>
      </c>
      <c r="L84" s="200" t="s">
        <v>517</v>
      </c>
      <c r="M84" s="198" t="s">
        <v>113</v>
      </c>
      <c r="N84" s="198" t="str">
        <f t="shared" si="18"/>
        <v>12.2023</v>
      </c>
      <c r="O84" s="198" t="str">
        <f>"01.2025"</f>
        <v>01.2025</v>
      </c>
      <c r="P84" s="198" t="s">
        <v>54</v>
      </c>
      <c r="Q84" s="198" t="s">
        <v>67</v>
      </c>
      <c r="R84" s="198" t="s">
        <v>30</v>
      </c>
      <c r="S84" s="198" t="s">
        <v>67</v>
      </c>
      <c r="T84" s="188" t="s">
        <v>56</v>
      </c>
      <c r="U84" s="188" t="s">
        <v>31</v>
      </c>
      <c r="V84" s="188" t="s">
        <v>70</v>
      </c>
      <c r="W84" s="190"/>
      <c r="X84" s="190"/>
      <c r="Y84" s="190"/>
      <c r="Z84" s="190"/>
    </row>
    <row r="85" spans="1:26" ht="233.25" customHeight="1" x14ac:dyDescent="0.2">
      <c r="A85" s="202"/>
      <c r="B85" s="38" t="s">
        <v>514</v>
      </c>
      <c r="C85" s="39" t="s">
        <v>512</v>
      </c>
      <c r="D85" s="202"/>
      <c r="E85" s="199"/>
      <c r="F85" s="203"/>
      <c r="G85" s="189"/>
      <c r="H85" s="199"/>
      <c r="I85" s="42" t="s">
        <v>515</v>
      </c>
      <c r="J85" s="197"/>
      <c r="K85" s="197"/>
      <c r="L85" s="201"/>
      <c r="M85" s="199"/>
      <c r="N85" s="199"/>
      <c r="O85" s="199"/>
      <c r="P85" s="199"/>
      <c r="Q85" s="199"/>
      <c r="R85" s="199"/>
      <c r="S85" s="199"/>
      <c r="T85" s="189"/>
      <c r="U85" s="189"/>
      <c r="V85" s="189"/>
      <c r="W85" s="191"/>
      <c r="X85" s="191"/>
      <c r="Y85" s="191"/>
      <c r="Z85" s="191"/>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98">
        <v>97</v>
      </c>
      <c r="B122" s="220" t="s">
        <v>108</v>
      </c>
      <c r="C122" s="220" t="s">
        <v>109</v>
      </c>
      <c r="D122" s="198" t="s">
        <v>110</v>
      </c>
      <c r="E122" s="220" t="s">
        <v>89</v>
      </c>
      <c r="F122" s="203" t="s">
        <v>83</v>
      </c>
      <c r="G122" s="202" t="s">
        <v>124</v>
      </c>
      <c r="H122" s="202" t="s">
        <v>114</v>
      </c>
      <c r="I122" s="202" t="s">
        <v>181</v>
      </c>
      <c r="J122" s="203" t="s">
        <v>29</v>
      </c>
      <c r="K122" s="203" t="s">
        <v>53</v>
      </c>
      <c r="L122" s="231" t="s">
        <v>182</v>
      </c>
      <c r="M122" s="202" t="s">
        <v>113</v>
      </c>
      <c r="N122" s="202" t="s">
        <v>115</v>
      </c>
      <c r="O122" s="227" t="str">
        <f>"01.2024"</f>
        <v>01.2024</v>
      </c>
      <c r="P122" s="202" t="s">
        <v>58</v>
      </c>
      <c r="Q122" s="202" t="s">
        <v>56</v>
      </c>
      <c r="R122" s="225" t="s">
        <v>30</v>
      </c>
      <c r="S122" s="202" t="s">
        <v>67</v>
      </c>
      <c r="T122" s="202">
        <v>0</v>
      </c>
      <c r="U122" s="202" t="s">
        <v>31</v>
      </c>
      <c r="V122" s="225" t="s">
        <v>70</v>
      </c>
      <c r="W122" s="226"/>
      <c r="X122" s="226"/>
      <c r="Y122" s="226"/>
      <c r="Z122" s="226"/>
    </row>
    <row r="123" spans="1:26" s="13" customFormat="1" ht="300" customHeight="1" x14ac:dyDescent="0.2">
      <c r="A123" s="199"/>
      <c r="B123" s="221"/>
      <c r="C123" s="221"/>
      <c r="D123" s="199"/>
      <c r="E123" s="221"/>
      <c r="F123" s="222"/>
      <c r="G123" s="223"/>
      <c r="H123" s="224"/>
      <c r="I123" s="224"/>
      <c r="J123" s="224"/>
      <c r="K123" s="224"/>
      <c r="L123" s="224"/>
      <c r="M123" s="224"/>
      <c r="N123" s="224"/>
      <c r="O123" s="224"/>
      <c r="P123" s="224"/>
      <c r="Q123" s="224"/>
      <c r="R123" s="224"/>
      <c r="S123" s="224"/>
      <c r="T123" s="224"/>
      <c r="U123" s="224"/>
      <c r="V123" s="224"/>
      <c r="W123" s="224"/>
      <c r="X123" s="224"/>
      <c r="Y123" s="224"/>
      <c r="Z123" s="224"/>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70</v>
      </c>
      <c r="W164" s="147"/>
      <c r="X164" s="147"/>
      <c r="Y164" s="147"/>
      <c r="Z164" s="147"/>
    </row>
    <row r="165" spans="1:26" ht="45" x14ac:dyDescent="0.2">
      <c r="A165" s="151">
        <v>139</v>
      </c>
      <c r="B165" s="53" t="s">
        <v>673</v>
      </c>
      <c r="C165" s="53" t="s">
        <v>674</v>
      </c>
      <c r="D165" s="151" t="s">
        <v>103</v>
      </c>
      <c r="E165" s="126" t="s">
        <v>675</v>
      </c>
      <c r="F165" s="149" t="s">
        <v>83</v>
      </c>
      <c r="G165" s="151">
        <v>796</v>
      </c>
      <c r="H165" s="151" t="s">
        <v>209</v>
      </c>
      <c r="I165" s="126" t="s">
        <v>676</v>
      </c>
      <c r="J165" s="149" t="s">
        <v>29</v>
      </c>
      <c r="K165" s="149" t="s">
        <v>53</v>
      </c>
      <c r="L165" s="150">
        <v>5083480</v>
      </c>
      <c r="M165" s="151" t="s">
        <v>113</v>
      </c>
      <c r="N165" s="151" t="str">
        <f>"03.2024"</f>
        <v>03.2024</v>
      </c>
      <c r="O165" s="151">
        <v>12.202400000000001</v>
      </c>
      <c r="P165" s="151" t="s">
        <v>58</v>
      </c>
      <c r="Q165" s="125" t="s">
        <v>56</v>
      </c>
      <c r="R165" s="152" t="s">
        <v>30</v>
      </c>
      <c r="S165" s="151" t="s">
        <v>56</v>
      </c>
      <c r="T165" s="125" t="s">
        <v>31</v>
      </c>
      <c r="U165" s="125" t="s">
        <v>31</v>
      </c>
      <c r="V165" s="152" t="s">
        <v>70</v>
      </c>
      <c r="W165" s="147"/>
      <c r="X165" s="147"/>
      <c r="Y165" s="147"/>
      <c r="Z165" s="147"/>
    </row>
    <row r="166" spans="1:26" ht="45" x14ac:dyDescent="0.2">
      <c r="A166" s="151">
        <v>140</v>
      </c>
      <c r="B166" s="53" t="s">
        <v>677</v>
      </c>
      <c r="C166" s="53" t="s">
        <v>678</v>
      </c>
      <c r="D166" s="151" t="s">
        <v>103</v>
      </c>
      <c r="E166" s="126" t="s">
        <v>679</v>
      </c>
      <c r="F166" s="149" t="s">
        <v>83</v>
      </c>
      <c r="G166" s="151">
        <v>796</v>
      </c>
      <c r="H166" s="151" t="s">
        <v>209</v>
      </c>
      <c r="I166" s="126" t="s">
        <v>680</v>
      </c>
      <c r="J166" s="149" t="s">
        <v>29</v>
      </c>
      <c r="K166" s="149" t="s">
        <v>53</v>
      </c>
      <c r="L166" s="150">
        <v>1532000</v>
      </c>
      <c r="M166" s="151" t="s">
        <v>113</v>
      </c>
      <c r="N166" s="151" t="str">
        <f t="shared" ref="N166:N168" si="31">"03.2024"</f>
        <v>03.2024</v>
      </c>
      <c r="O166" s="151" t="str">
        <f>"12.2024"</f>
        <v>12.2024</v>
      </c>
      <c r="P166" s="151" t="s">
        <v>58</v>
      </c>
      <c r="Q166" s="125" t="s">
        <v>56</v>
      </c>
      <c r="R166" s="152" t="s">
        <v>30</v>
      </c>
      <c r="S166" s="151" t="s">
        <v>56</v>
      </c>
      <c r="T166" s="125" t="s">
        <v>31</v>
      </c>
      <c r="U166" s="125" t="s">
        <v>31</v>
      </c>
      <c r="V166" s="152" t="s">
        <v>70</v>
      </c>
      <c r="W166" s="147"/>
      <c r="X166" s="147"/>
      <c r="Y166" s="147"/>
      <c r="Z166" s="147"/>
    </row>
    <row r="167" spans="1:26" ht="155.25" customHeight="1" x14ac:dyDescent="0.2">
      <c r="A167" s="151">
        <v>141</v>
      </c>
      <c r="B167" s="53" t="s">
        <v>687</v>
      </c>
      <c r="C167" s="53" t="s">
        <v>681</v>
      </c>
      <c r="D167" s="167" t="s">
        <v>104</v>
      </c>
      <c r="E167" s="126" t="s">
        <v>683</v>
      </c>
      <c r="F167" s="149" t="s">
        <v>83</v>
      </c>
      <c r="G167" s="151">
        <v>876</v>
      </c>
      <c r="H167" s="151" t="s">
        <v>51</v>
      </c>
      <c r="I167" s="126" t="s">
        <v>682</v>
      </c>
      <c r="J167" s="149" t="s">
        <v>29</v>
      </c>
      <c r="K167" s="149" t="s">
        <v>53</v>
      </c>
      <c r="L167" s="150">
        <v>647067.37</v>
      </c>
      <c r="M167" s="151" t="s">
        <v>113</v>
      </c>
      <c r="N167" s="151" t="str">
        <f t="shared" si="31"/>
        <v>03.2024</v>
      </c>
      <c r="O167" s="151" t="str">
        <f>"10.2024"</f>
        <v>10.2024</v>
      </c>
      <c r="P167" s="151" t="s">
        <v>58</v>
      </c>
      <c r="Q167" s="125" t="s">
        <v>56</v>
      </c>
      <c r="R167" s="152" t="s">
        <v>30</v>
      </c>
      <c r="S167" s="151" t="s">
        <v>56</v>
      </c>
      <c r="T167" s="125" t="s">
        <v>31</v>
      </c>
      <c r="U167" s="125" t="s">
        <v>31</v>
      </c>
      <c r="V167" s="152" t="s">
        <v>70</v>
      </c>
      <c r="W167" s="147"/>
      <c r="X167" s="147"/>
      <c r="Y167" s="147"/>
      <c r="Z167" s="147"/>
    </row>
    <row r="168" spans="1:26" ht="409.5" customHeight="1" x14ac:dyDescent="0.2">
      <c r="A168" s="155" t="s">
        <v>684</v>
      </c>
      <c r="B168" s="159" t="s">
        <v>690</v>
      </c>
      <c r="C168" s="160" t="s">
        <v>688</v>
      </c>
      <c r="D168" s="156" t="s">
        <v>103</v>
      </c>
      <c r="E168" s="156" t="s">
        <v>685</v>
      </c>
      <c r="F168" s="161" t="s">
        <v>83</v>
      </c>
      <c r="G168" s="156" t="s">
        <v>273</v>
      </c>
      <c r="H168" s="156" t="s">
        <v>209</v>
      </c>
      <c r="I168" s="162" t="s">
        <v>686</v>
      </c>
      <c r="J168" s="156" t="s">
        <v>29</v>
      </c>
      <c r="K168" s="156" t="s">
        <v>53</v>
      </c>
      <c r="L168" s="156" t="s">
        <v>696</v>
      </c>
      <c r="M168" s="153" t="s">
        <v>113</v>
      </c>
      <c r="N168" s="153" t="str">
        <f t="shared" si="31"/>
        <v>03.2024</v>
      </c>
      <c r="O168" s="167" t="str">
        <f>"07.2024"</f>
        <v>07.2024</v>
      </c>
      <c r="P168" s="153" t="s">
        <v>116</v>
      </c>
      <c r="Q168" s="125" t="s">
        <v>56</v>
      </c>
      <c r="R168" s="154" t="s">
        <v>30</v>
      </c>
      <c r="S168" s="153" t="s">
        <v>56</v>
      </c>
      <c r="T168" s="156" t="s">
        <v>31</v>
      </c>
      <c r="U168" s="156" t="s">
        <v>31</v>
      </c>
      <c r="V168" s="168" t="s">
        <v>70</v>
      </c>
      <c r="W168" s="157"/>
      <c r="X168" s="157"/>
      <c r="Y168" s="157"/>
      <c r="Z168" s="158"/>
    </row>
    <row r="169" spans="1:26" ht="125.25" customHeight="1" x14ac:dyDescent="0.2">
      <c r="A169" s="155" t="s">
        <v>689</v>
      </c>
      <c r="B169" s="163" t="s">
        <v>691</v>
      </c>
      <c r="C169" s="163" t="s">
        <v>695</v>
      </c>
      <c r="D169" s="156" t="s">
        <v>103</v>
      </c>
      <c r="E169" s="156" t="s">
        <v>692</v>
      </c>
      <c r="F169" s="161" t="s">
        <v>83</v>
      </c>
      <c r="G169" s="156" t="s">
        <v>273</v>
      </c>
      <c r="H169" s="156" t="s">
        <v>209</v>
      </c>
      <c r="I169" s="160" t="s">
        <v>693</v>
      </c>
      <c r="J169" s="156" t="s">
        <v>29</v>
      </c>
      <c r="K169" s="156" t="s">
        <v>53</v>
      </c>
      <c r="L169" s="156" t="s">
        <v>694</v>
      </c>
      <c r="M169" s="153" t="s">
        <v>113</v>
      </c>
      <c r="N169" s="153">
        <v>3.2023999999999999</v>
      </c>
      <c r="O169" s="167" t="str">
        <f>"07.2024"</f>
        <v>07.2024</v>
      </c>
      <c r="P169" s="153" t="s">
        <v>97</v>
      </c>
      <c r="Q169" s="125" t="s">
        <v>56</v>
      </c>
      <c r="R169" s="154" t="s">
        <v>30</v>
      </c>
      <c r="S169" s="153" t="s">
        <v>67</v>
      </c>
      <c r="T169" s="156" t="s">
        <v>31</v>
      </c>
      <c r="U169" s="156" t="s">
        <v>31</v>
      </c>
      <c r="V169" s="168" t="s">
        <v>70</v>
      </c>
      <c r="W169" s="157"/>
      <c r="X169" s="157"/>
      <c r="Y169" s="157"/>
      <c r="Z169" s="158"/>
    </row>
    <row r="170" spans="1:26" hidden="1" x14ac:dyDescent="0.2">
      <c r="D170" s="7"/>
      <c r="O170" s="167" t="str">
        <f t="shared" ref="O170" si="32">"07.2024"</f>
        <v>07.2024</v>
      </c>
      <c r="V170" s="168" t="s">
        <v>70</v>
      </c>
    </row>
    <row r="171" spans="1:26" ht="106.5" customHeight="1" x14ac:dyDescent="0.2">
      <c r="A171" s="147" t="s">
        <v>697</v>
      </c>
      <c r="B171" s="159" t="s">
        <v>699</v>
      </c>
      <c r="C171" s="160" t="s">
        <v>700</v>
      </c>
      <c r="D171" s="160" t="s">
        <v>103</v>
      </c>
      <c r="E171" s="160" t="s">
        <v>701</v>
      </c>
      <c r="F171" s="161" t="s">
        <v>83</v>
      </c>
      <c r="G171" s="160" t="s">
        <v>273</v>
      </c>
      <c r="H171" s="160" t="s">
        <v>209</v>
      </c>
      <c r="I171" s="126" t="s">
        <v>702</v>
      </c>
      <c r="J171" s="126" t="s">
        <v>29</v>
      </c>
      <c r="K171" s="126" t="s">
        <v>53</v>
      </c>
      <c r="L171" s="126" t="s">
        <v>703</v>
      </c>
      <c r="M171" s="126" t="s">
        <v>113</v>
      </c>
      <c r="N171" s="126" t="s">
        <v>704</v>
      </c>
      <c r="O171" s="167" t="str">
        <f>"09.2024"</f>
        <v>09.2024</v>
      </c>
      <c r="P171" s="126" t="s">
        <v>116</v>
      </c>
      <c r="Q171" s="126" t="s">
        <v>56</v>
      </c>
      <c r="R171" s="126" t="s">
        <v>30</v>
      </c>
      <c r="S171" s="126" t="s">
        <v>56</v>
      </c>
      <c r="T171" s="126" t="s">
        <v>31</v>
      </c>
      <c r="U171" s="126" t="s">
        <v>31</v>
      </c>
      <c r="V171" s="168" t="s">
        <v>70</v>
      </c>
      <c r="W171" s="166"/>
      <c r="X171" s="166"/>
      <c r="Y171" s="166"/>
      <c r="Z171" s="166"/>
    </row>
    <row r="172" spans="1:26" ht="214.5" customHeight="1" x14ac:dyDescent="0.2">
      <c r="A172" s="147" t="s">
        <v>698</v>
      </c>
      <c r="B172" s="163" t="s">
        <v>705</v>
      </c>
      <c r="C172" s="163" t="s">
        <v>706</v>
      </c>
      <c r="D172" s="156" t="s">
        <v>103</v>
      </c>
      <c r="E172" s="160" t="s">
        <v>707</v>
      </c>
      <c r="F172" s="161" t="s">
        <v>83</v>
      </c>
      <c r="G172" s="156" t="s">
        <v>708</v>
      </c>
      <c r="H172" s="156" t="s">
        <v>709</v>
      </c>
      <c r="I172" s="160" t="s">
        <v>710</v>
      </c>
      <c r="J172" s="156" t="s">
        <v>29</v>
      </c>
      <c r="K172" s="156" t="s">
        <v>53</v>
      </c>
      <c r="L172" s="156" t="s">
        <v>711</v>
      </c>
      <c r="M172" s="164" t="s">
        <v>113</v>
      </c>
      <c r="N172" s="164">
        <v>3.2023999999999999</v>
      </c>
      <c r="O172" s="167" t="str">
        <f>"06.2024"</f>
        <v>06.2024</v>
      </c>
      <c r="P172" s="164" t="s">
        <v>116</v>
      </c>
      <c r="Q172" s="125" t="s">
        <v>56</v>
      </c>
      <c r="R172" s="165" t="s">
        <v>30</v>
      </c>
      <c r="S172" s="164" t="s">
        <v>56</v>
      </c>
      <c r="T172" s="156" t="s">
        <v>31</v>
      </c>
      <c r="U172" s="156" t="s">
        <v>31</v>
      </c>
      <c r="V172" s="156" t="s">
        <v>70</v>
      </c>
      <c r="W172" s="166"/>
      <c r="X172" s="166"/>
      <c r="Y172" s="166"/>
      <c r="Z172" s="166"/>
    </row>
    <row r="173" spans="1:26" ht="77.25" customHeight="1" x14ac:dyDescent="0.2">
      <c r="A173" s="125" t="s">
        <v>712</v>
      </c>
      <c r="B173" s="126" t="s">
        <v>125</v>
      </c>
      <c r="C173" s="160" t="s">
        <v>126</v>
      </c>
      <c r="D173" s="156" t="s">
        <v>104</v>
      </c>
      <c r="E173" s="126" t="s">
        <v>205</v>
      </c>
      <c r="F173" s="169" t="s">
        <v>129</v>
      </c>
      <c r="G173" s="125" t="s">
        <v>119</v>
      </c>
      <c r="H173" s="125" t="s">
        <v>51</v>
      </c>
      <c r="I173" s="126" t="s">
        <v>713</v>
      </c>
      <c r="J173" s="125" t="s">
        <v>29</v>
      </c>
      <c r="K173" s="125" t="s">
        <v>53</v>
      </c>
      <c r="L173" s="125" t="s">
        <v>714</v>
      </c>
      <c r="M173" s="167" t="s">
        <v>113</v>
      </c>
      <c r="N173" s="167" t="str">
        <f>"03.2024"</f>
        <v>03.2024</v>
      </c>
      <c r="O173" s="167" t="str">
        <f>"04.2024"</f>
        <v>04.2024</v>
      </c>
      <c r="P173" s="167" t="s">
        <v>715</v>
      </c>
      <c r="Q173" s="125" t="s">
        <v>56</v>
      </c>
      <c r="R173" s="168" t="s">
        <v>30</v>
      </c>
      <c r="S173" s="167" t="s">
        <v>56</v>
      </c>
      <c r="T173" s="156" t="s">
        <v>31</v>
      </c>
      <c r="U173" s="156" t="s">
        <v>31</v>
      </c>
      <c r="V173" s="156" t="s">
        <v>70</v>
      </c>
      <c r="W173" s="166"/>
      <c r="X173" s="166"/>
      <c r="Y173" s="166"/>
      <c r="Z173" s="166"/>
    </row>
    <row r="174" spans="1:26" ht="139.5" customHeight="1" x14ac:dyDescent="0.2">
      <c r="A174" s="125" t="s">
        <v>716</v>
      </c>
      <c r="B174" s="126" t="s">
        <v>717</v>
      </c>
      <c r="C174" s="126" t="s">
        <v>718</v>
      </c>
      <c r="D174" s="156" t="s">
        <v>104</v>
      </c>
      <c r="E174" s="126" t="s">
        <v>719</v>
      </c>
      <c r="F174" s="169" t="s">
        <v>83</v>
      </c>
      <c r="G174" s="125" t="s">
        <v>119</v>
      </c>
      <c r="H174" s="125" t="s">
        <v>51</v>
      </c>
      <c r="I174" s="126" t="s">
        <v>720</v>
      </c>
      <c r="J174" s="125" t="s">
        <v>29</v>
      </c>
      <c r="K174" s="125" t="s">
        <v>53</v>
      </c>
      <c r="L174" s="125" t="s">
        <v>721</v>
      </c>
      <c r="M174" s="167" t="s">
        <v>113</v>
      </c>
      <c r="N174" s="167">
        <v>3.2023999999999999</v>
      </c>
      <c r="O174" s="167" t="str">
        <f>"12.2024"</f>
        <v>12.2024</v>
      </c>
      <c r="P174" s="167" t="s">
        <v>116</v>
      </c>
      <c r="Q174" s="125" t="s">
        <v>56</v>
      </c>
      <c r="R174" s="168" t="s">
        <v>30</v>
      </c>
      <c r="S174" s="167" t="s">
        <v>56</v>
      </c>
      <c r="T174" s="156" t="s">
        <v>31</v>
      </c>
      <c r="U174" s="156" t="s">
        <v>31</v>
      </c>
      <c r="V174" s="156" t="s">
        <v>70</v>
      </c>
      <c r="W174" s="166"/>
      <c r="X174" s="166"/>
      <c r="Y174" s="166"/>
      <c r="Z174" s="166"/>
    </row>
    <row r="175" spans="1:26" ht="45" x14ac:dyDescent="0.2">
      <c r="A175" s="170">
        <v>148</v>
      </c>
      <c r="B175" s="177" t="s">
        <v>722</v>
      </c>
      <c r="C175" s="177" t="s">
        <v>723</v>
      </c>
      <c r="D175" s="170" t="s">
        <v>103</v>
      </c>
      <c r="E175" s="160" t="s">
        <v>724</v>
      </c>
      <c r="F175" s="176" t="s">
        <v>83</v>
      </c>
      <c r="G175" s="160" t="s">
        <v>175</v>
      </c>
      <c r="H175" s="175" t="s">
        <v>175</v>
      </c>
      <c r="I175" s="170" t="s">
        <v>725</v>
      </c>
      <c r="J175" s="156" t="s">
        <v>29</v>
      </c>
      <c r="K175" s="156" t="s">
        <v>53</v>
      </c>
      <c r="L175" s="178">
        <v>1000000</v>
      </c>
      <c r="M175" s="170" t="s">
        <v>113</v>
      </c>
      <c r="N175" s="170" t="str">
        <f t="shared" ref="N175:N180" si="33">"03.2024"</f>
        <v>03.2024</v>
      </c>
      <c r="O175" s="156" t="s">
        <v>726</v>
      </c>
      <c r="P175" s="170" t="s">
        <v>116</v>
      </c>
      <c r="Q175" s="156" t="s">
        <v>56</v>
      </c>
      <c r="R175" s="175" t="s">
        <v>30</v>
      </c>
      <c r="S175" s="170" t="s">
        <v>56</v>
      </c>
      <c r="T175" s="156" t="s">
        <v>31</v>
      </c>
      <c r="U175" s="156" t="s">
        <v>31</v>
      </c>
      <c r="V175" s="156" t="s">
        <v>70</v>
      </c>
      <c r="W175" s="179"/>
      <c r="X175" s="179"/>
      <c r="Y175" s="179"/>
      <c r="Z175" s="179"/>
    </row>
    <row r="176" spans="1:26" ht="156.75" customHeight="1" x14ac:dyDescent="0.2">
      <c r="A176" s="170">
        <v>149</v>
      </c>
      <c r="B176" s="177" t="s">
        <v>727</v>
      </c>
      <c r="C176" s="177" t="s">
        <v>728</v>
      </c>
      <c r="D176" s="170" t="s">
        <v>103</v>
      </c>
      <c r="E176" s="160" t="s">
        <v>729</v>
      </c>
      <c r="F176" s="176" t="s">
        <v>83</v>
      </c>
      <c r="G176" s="170" t="s">
        <v>730</v>
      </c>
      <c r="H176" s="170" t="s">
        <v>731</v>
      </c>
      <c r="I176" s="160" t="s">
        <v>732</v>
      </c>
      <c r="J176" s="156" t="s">
        <v>29</v>
      </c>
      <c r="K176" s="156" t="s">
        <v>53</v>
      </c>
      <c r="L176" s="178">
        <v>525396.16</v>
      </c>
      <c r="M176" s="170" t="s">
        <v>113</v>
      </c>
      <c r="N176" s="170" t="str">
        <f t="shared" si="33"/>
        <v>03.2024</v>
      </c>
      <c r="O176" s="156" t="s">
        <v>726</v>
      </c>
      <c r="P176" s="170" t="s">
        <v>116</v>
      </c>
      <c r="Q176" s="156" t="s">
        <v>56</v>
      </c>
      <c r="R176" s="175" t="s">
        <v>30</v>
      </c>
      <c r="S176" s="170" t="s">
        <v>56</v>
      </c>
      <c r="T176" s="156" t="s">
        <v>31</v>
      </c>
      <c r="U176" s="156" t="s">
        <v>31</v>
      </c>
      <c r="V176" s="156" t="s">
        <v>70</v>
      </c>
      <c r="W176" s="179"/>
      <c r="X176" s="179"/>
      <c r="Y176" s="179"/>
      <c r="Z176" s="179"/>
    </row>
    <row r="177" spans="1:26" ht="45" x14ac:dyDescent="0.2">
      <c r="A177" s="170">
        <v>150</v>
      </c>
      <c r="B177" s="177" t="s">
        <v>733</v>
      </c>
      <c r="C177" s="177" t="s">
        <v>734</v>
      </c>
      <c r="D177" s="170" t="s">
        <v>103</v>
      </c>
      <c r="E177" s="160" t="s">
        <v>735</v>
      </c>
      <c r="F177" s="176" t="s">
        <v>83</v>
      </c>
      <c r="G177" s="170">
        <v>166</v>
      </c>
      <c r="H177" s="156" t="s">
        <v>709</v>
      </c>
      <c r="I177" s="160" t="s">
        <v>736</v>
      </c>
      <c r="J177" s="156" t="s">
        <v>29</v>
      </c>
      <c r="K177" s="156" t="s">
        <v>53</v>
      </c>
      <c r="L177" s="178">
        <v>1264961.5</v>
      </c>
      <c r="M177" s="170" t="s">
        <v>113</v>
      </c>
      <c r="N177" s="170" t="str">
        <f t="shared" si="33"/>
        <v>03.2024</v>
      </c>
      <c r="O177" s="170">
        <v>12.202400000000001</v>
      </c>
      <c r="P177" s="170" t="s">
        <v>116</v>
      </c>
      <c r="Q177" s="156" t="s">
        <v>56</v>
      </c>
      <c r="R177" s="175" t="s">
        <v>30</v>
      </c>
      <c r="S177" s="170" t="s">
        <v>56</v>
      </c>
      <c r="T177" s="156" t="s">
        <v>31</v>
      </c>
      <c r="U177" s="156" t="s">
        <v>31</v>
      </c>
      <c r="V177" s="156" t="s">
        <v>70</v>
      </c>
      <c r="W177" s="179"/>
      <c r="X177" s="179"/>
      <c r="Y177" s="179"/>
      <c r="Z177" s="179"/>
    </row>
    <row r="178" spans="1:26" ht="45" x14ac:dyDescent="0.2">
      <c r="A178" s="170">
        <v>151</v>
      </c>
      <c r="B178" s="177" t="s">
        <v>737</v>
      </c>
      <c r="C178" s="177" t="s">
        <v>738</v>
      </c>
      <c r="D178" s="170" t="s">
        <v>103</v>
      </c>
      <c r="E178" s="160" t="s">
        <v>739</v>
      </c>
      <c r="F178" s="176" t="s">
        <v>83</v>
      </c>
      <c r="G178" s="160" t="s">
        <v>175</v>
      </c>
      <c r="H178" s="175" t="s">
        <v>175</v>
      </c>
      <c r="I178" s="170" t="s">
        <v>725</v>
      </c>
      <c r="J178" s="156" t="s">
        <v>29</v>
      </c>
      <c r="K178" s="156" t="s">
        <v>53</v>
      </c>
      <c r="L178" s="178">
        <v>1000000</v>
      </c>
      <c r="M178" s="170" t="s">
        <v>113</v>
      </c>
      <c r="N178" s="170" t="str">
        <f t="shared" si="33"/>
        <v>03.2024</v>
      </c>
      <c r="O178" s="170">
        <v>12.202400000000001</v>
      </c>
      <c r="P178" s="170" t="s">
        <v>116</v>
      </c>
      <c r="Q178" s="156" t="s">
        <v>56</v>
      </c>
      <c r="R178" s="175" t="s">
        <v>30</v>
      </c>
      <c r="S178" s="170" t="s">
        <v>56</v>
      </c>
      <c r="T178" s="156" t="s">
        <v>31</v>
      </c>
      <c r="U178" s="156" t="s">
        <v>31</v>
      </c>
      <c r="V178" s="156" t="s">
        <v>70</v>
      </c>
      <c r="W178" s="179"/>
      <c r="X178" s="179"/>
      <c r="Y178" s="179"/>
      <c r="Z178" s="179"/>
    </row>
    <row r="179" spans="1:26" ht="90.75" customHeight="1" x14ac:dyDescent="0.2">
      <c r="A179" s="170">
        <v>152</v>
      </c>
      <c r="B179" s="177" t="s">
        <v>740</v>
      </c>
      <c r="C179" s="177" t="s">
        <v>741</v>
      </c>
      <c r="D179" s="170" t="s">
        <v>103</v>
      </c>
      <c r="E179" s="160" t="s">
        <v>742</v>
      </c>
      <c r="F179" s="176" t="s">
        <v>83</v>
      </c>
      <c r="G179" s="170" t="s">
        <v>743</v>
      </c>
      <c r="H179" s="170" t="s">
        <v>175</v>
      </c>
      <c r="I179" s="170" t="s">
        <v>744</v>
      </c>
      <c r="J179" s="156" t="s">
        <v>29</v>
      </c>
      <c r="K179" s="156" t="s">
        <v>53</v>
      </c>
      <c r="L179" s="178">
        <v>2000000</v>
      </c>
      <c r="M179" s="170" t="s">
        <v>113</v>
      </c>
      <c r="N179" s="170" t="str">
        <f t="shared" si="33"/>
        <v>03.2024</v>
      </c>
      <c r="O179" s="170">
        <v>12.202400000000001</v>
      </c>
      <c r="P179" s="170" t="s">
        <v>116</v>
      </c>
      <c r="Q179" s="156" t="s">
        <v>56</v>
      </c>
      <c r="R179" s="175" t="s">
        <v>30</v>
      </c>
      <c r="S179" s="170" t="s">
        <v>56</v>
      </c>
      <c r="T179" s="156" t="s">
        <v>31</v>
      </c>
      <c r="U179" s="156" t="s">
        <v>31</v>
      </c>
      <c r="V179" s="156" t="s">
        <v>70</v>
      </c>
      <c r="W179" s="179"/>
      <c r="X179" s="179"/>
      <c r="Y179" s="179"/>
      <c r="Z179" s="179"/>
    </row>
    <row r="180" spans="1:26" ht="126" customHeight="1" x14ac:dyDescent="0.2">
      <c r="A180" s="173">
        <v>153</v>
      </c>
      <c r="B180" s="53" t="s">
        <v>752</v>
      </c>
      <c r="C180" s="53" t="s">
        <v>753</v>
      </c>
      <c r="D180" s="173" t="s">
        <v>103</v>
      </c>
      <c r="E180" s="126" t="s">
        <v>745</v>
      </c>
      <c r="F180" s="171" t="s">
        <v>83</v>
      </c>
      <c r="G180" s="173" t="s">
        <v>746</v>
      </c>
      <c r="H180" s="173" t="s">
        <v>747</v>
      </c>
      <c r="I180" s="126" t="s">
        <v>748</v>
      </c>
      <c r="J180" s="125" t="s">
        <v>29</v>
      </c>
      <c r="K180" s="125" t="s">
        <v>53</v>
      </c>
      <c r="L180" s="172">
        <v>1879914</v>
      </c>
      <c r="M180" s="173" t="s">
        <v>113</v>
      </c>
      <c r="N180" s="173" t="str">
        <f t="shared" si="33"/>
        <v>03.2024</v>
      </c>
      <c r="O180" s="173">
        <v>12.202400000000001</v>
      </c>
      <c r="P180" s="173" t="s">
        <v>116</v>
      </c>
      <c r="Q180" s="125" t="s">
        <v>56</v>
      </c>
      <c r="R180" s="174" t="s">
        <v>30</v>
      </c>
      <c r="S180" s="173" t="s">
        <v>56</v>
      </c>
      <c r="T180" s="125" t="s">
        <v>31</v>
      </c>
      <c r="U180" s="125" t="s">
        <v>31</v>
      </c>
      <c r="V180" s="156" t="s">
        <v>70</v>
      </c>
      <c r="W180" s="147"/>
      <c r="X180" s="147"/>
      <c r="Y180" s="147"/>
      <c r="Z180" s="147"/>
    </row>
    <row r="181" spans="1:26" ht="126" customHeight="1" x14ac:dyDescent="0.2">
      <c r="A181" s="181">
        <v>154</v>
      </c>
      <c r="B181" s="53" t="s">
        <v>629</v>
      </c>
      <c r="C181" s="53" t="s">
        <v>630</v>
      </c>
      <c r="D181" s="125" t="s">
        <v>104</v>
      </c>
      <c r="E181" s="126" t="s">
        <v>749</v>
      </c>
      <c r="F181" s="126" t="s">
        <v>129</v>
      </c>
      <c r="G181" s="181">
        <v>245</v>
      </c>
      <c r="H181" s="125" t="s">
        <v>594</v>
      </c>
      <c r="I181" s="126" t="s">
        <v>750</v>
      </c>
      <c r="J181" s="125" t="s">
        <v>29</v>
      </c>
      <c r="K181" s="125" t="s">
        <v>53</v>
      </c>
      <c r="L181" s="126" t="s">
        <v>751</v>
      </c>
      <c r="M181" s="181" t="s">
        <v>113</v>
      </c>
      <c r="N181" s="181" t="str">
        <f t="shared" ref="N181:N197" si="34">"03.2024"</f>
        <v>03.2024</v>
      </c>
      <c r="O181" s="181" t="str">
        <f>"01.2025"</f>
        <v>01.2025</v>
      </c>
      <c r="P181" s="181" t="s">
        <v>54</v>
      </c>
      <c r="Q181" s="181" t="s">
        <v>67</v>
      </c>
      <c r="R181" s="182" t="s">
        <v>30</v>
      </c>
      <c r="S181" s="181" t="s">
        <v>67</v>
      </c>
      <c r="T181" s="181" t="s">
        <v>56</v>
      </c>
      <c r="U181" s="125" t="s">
        <v>31</v>
      </c>
      <c r="V181" s="156" t="s">
        <v>70</v>
      </c>
      <c r="W181" s="147"/>
      <c r="X181" s="147"/>
      <c r="Y181" s="147"/>
      <c r="Z181" s="147"/>
    </row>
    <row r="182" spans="1:26" ht="143.25" customHeight="1" x14ac:dyDescent="0.2">
      <c r="A182" s="181">
        <v>155</v>
      </c>
      <c r="B182" s="53" t="s">
        <v>756</v>
      </c>
      <c r="C182" s="53" t="s">
        <v>757</v>
      </c>
      <c r="D182" s="125" t="s">
        <v>103</v>
      </c>
      <c r="E182" s="126" t="s">
        <v>754</v>
      </c>
      <c r="F182" s="126" t="s">
        <v>83</v>
      </c>
      <c r="G182" s="181">
        <v>796</v>
      </c>
      <c r="H182" s="126" t="s">
        <v>758</v>
      </c>
      <c r="I182" s="126" t="s">
        <v>759</v>
      </c>
      <c r="J182" s="125" t="s">
        <v>29</v>
      </c>
      <c r="K182" s="125" t="s">
        <v>53</v>
      </c>
      <c r="L182" s="126" t="s">
        <v>755</v>
      </c>
      <c r="M182" s="181" t="s">
        <v>113</v>
      </c>
      <c r="N182" s="181" t="str">
        <f t="shared" si="34"/>
        <v>03.2024</v>
      </c>
      <c r="O182" s="181">
        <v>12.202400000000001</v>
      </c>
      <c r="P182" s="181" t="s">
        <v>116</v>
      </c>
      <c r="Q182" s="181" t="s">
        <v>56</v>
      </c>
      <c r="R182" s="182" t="s">
        <v>30</v>
      </c>
      <c r="S182" s="181" t="s">
        <v>56</v>
      </c>
      <c r="T182" s="181">
        <v>0</v>
      </c>
      <c r="U182" s="125" t="s">
        <v>31</v>
      </c>
      <c r="V182" s="156" t="s">
        <v>70</v>
      </c>
      <c r="W182" s="147"/>
      <c r="X182" s="147"/>
      <c r="Y182" s="147"/>
      <c r="Z182" s="147"/>
    </row>
    <row r="183" spans="1:26" ht="126" customHeight="1" x14ac:dyDescent="0.2">
      <c r="A183" s="181">
        <v>156</v>
      </c>
      <c r="B183" s="53" t="s">
        <v>760</v>
      </c>
      <c r="C183" s="53" t="s">
        <v>767</v>
      </c>
      <c r="D183" s="125" t="s">
        <v>103</v>
      </c>
      <c r="E183" s="126" t="s">
        <v>761</v>
      </c>
      <c r="F183" s="126" t="s">
        <v>83</v>
      </c>
      <c r="G183" s="181" t="s">
        <v>762</v>
      </c>
      <c r="H183" s="126" t="s">
        <v>763</v>
      </c>
      <c r="I183" s="126" t="s">
        <v>764</v>
      </c>
      <c r="J183" s="125" t="s">
        <v>29</v>
      </c>
      <c r="K183" s="125" t="s">
        <v>53</v>
      </c>
      <c r="L183" s="126" t="s">
        <v>765</v>
      </c>
      <c r="M183" s="181" t="s">
        <v>113</v>
      </c>
      <c r="N183" s="181" t="str">
        <f t="shared" si="34"/>
        <v>03.2024</v>
      </c>
      <c r="O183" s="181" t="str">
        <f>"04.2024"</f>
        <v>04.2024</v>
      </c>
      <c r="P183" s="181" t="s">
        <v>116</v>
      </c>
      <c r="Q183" s="181" t="s">
        <v>56</v>
      </c>
      <c r="R183" s="182" t="s">
        <v>30</v>
      </c>
      <c r="S183" s="181" t="s">
        <v>56</v>
      </c>
      <c r="T183" s="181">
        <v>0</v>
      </c>
      <c r="U183" s="125" t="s">
        <v>31</v>
      </c>
      <c r="V183" s="156" t="s">
        <v>70</v>
      </c>
      <c r="W183" s="147"/>
      <c r="X183" s="147"/>
      <c r="Y183" s="147"/>
      <c r="Z183" s="147"/>
    </row>
    <row r="184" spans="1:26" ht="126" customHeight="1" x14ac:dyDescent="0.2">
      <c r="A184" s="181">
        <v>157</v>
      </c>
      <c r="B184" s="53" t="s">
        <v>766</v>
      </c>
      <c r="C184" s="53" t="s">
        <v>768</v>
      </c>
      <c r="D184" s="125" t="s">
        <v>103</v>
      </c>
      <c r="E184" s="126" t="s">
        <v>769</v>
      </c>
      <c r="F184" s="126" t="s">
        <v>83</v>
      </c>
      <c r="G184" s="181" t="s">
        <v>773</v>
      </c>
      <c r="H184" s="126" t="s">
        <v>770</v>
      </c>
      <c r="I184" s="126" t="s">
        <v>771</v>
      </c>
      <c r="J184" s="125" t="s">
        <v>29</v>
      </c>
      <c r="K184" s="125" t="s">
        <v>53</v>
      </c>
      <c r="L184" s="126" t="s">
        <v>772</v>
      </c>
      <c r="M184" s="181" t="s">
        <v>113</v>
      </c>
      <c r="N184" s="181" t="str">
        <f t="shared" si="34"/>
        <v>03.2024</v>
      </c>
      <c r="O184" s="181">
        <v>12.202400000000001</v>
      </c>
      <c r="P184" s="181" t="s">
        <v>116</v>
      </c>
      <c r="Q184" s="181" t="s">
        <v>56</v>
      </c>
      <c r="R184" s="182" t="s">
        <v>30</v>
      </c>
      <c r="S184" s="181" t="s">
        <v>56</v>
      </c>
      <c r="T184" s="181">
        <v>0</v>
      </c>
      <c r="U184" s="125" t="s">
        <v>31</v>
      </c>
      <c r="V184" s="156" t="s">
        <v>70</v>
      </c>
      <c r="W184" s="147"/>
      <c r="X184" s="147"/>
      <c r="Y184" s="147"/>
      <c r="Z184" s="147"/>
    </row>
    <row r="185" spans="1:26" ht="126" customHeight="1" x14ac:dyDescent="0.2">
      <c r="A185" s="181">
        <v>158</v>
      </c>
      <c r="B185" s="53" t="s">
        <v>774</v>
      </c>
      <c r="C185" s="53" t="s">
        <v>775</v>
      </c>
      <c r="D185" s="125" t="s">
        <v>103</v>
      </c>
      <c r="E185" s="126" t="s">
        <v>776</v>
      </c>
      <c r="F185" s="126" t="s">
        <v>83</v>
      </c>
      <c r="G185" s="181" t="s">
        <v>318</v>
      </c>
      <c r="H185" s="126" t="s">
        <v>319</v>
      </c>
      <c r="I185" s="126" t="s">
        <v>799</v>
      </c>
      <c r="J185" s="125" t="s">
        <v>29</v>
      </c>
      <c r="K185" s="125" t="s">
        <v>53</v>
      </c>
      <c r="L185" s="126" t="s">
        <v>777</v>
      </c>
      <c r="M185" s="181" t="s">
        <v>113</v>
      </c>
      <c r="N185" s="181" t="str">
        <f t="shared" si="34"/>
        <v>03.2024</v>
      </c>
      <c r="O185" s="181">
        <v>12.202400000000001</v>
      </c>
      <c r="P185" s="181" t="s">
        <v>116</v>
      </c>
      <c r="Q185" s="181" t="s">
        <v>56</v>
      </c>
      <c r="R185" s="182" t="s">
        <v>30</v>
      </c>
      <c r="S185" s="181" t="s">
        <v>56</v>
      </c>
      <c r="T185" s="181">
        <v>0</v>
      </c>
      <c r="U185" s="125" t="s">
        <v>31</v>
      </c>
      <c r="V185" s="156" t="s">
        <v>70</v>
      </c>
      <c r="W185" s="147"/>
      <c r="X185" s="147"/>
      <c r="Y185" s="147"/>
      <c r="Z185" s="147"/>
    </row>
    <row r="186" spans="1:26" ht="126" customHeight="1" x14ac:dyDescent="0.2">
      <c r="A186" s="181">
        <v>159</v>
      </c>
      <c r="B186" s="53" t="s">
        <v>778</v>
      </c>
      <c r="C186" s="53" t="s">
        <v>779</v>
      </c>
      <c r="D186" s="125" t="s">
        <v>103</v>
      </c>
      <c r="E186" s="126" t="s">
        <v>780</v>
      </c>
      <c r="F186" s="126" t="s">
        <v>83</v>
      </c>
      <c r="G186" s="181" t="s">
        <v>599</v>
      </c>
      <c r="H186" s="126" t="s">
        <v>600</v>
      </c>
      <c r="I186" s="126" t="s">
        <v>799</v>
      </c>
      <c r="J186" s="125" t="s">
        <v>29</v>
      </c>
      <c r="K186" s="125" t="s">
        <v>53</v>
      </c>
      <c r="L186" s="126" t="s">
        <v>781</v>
      </c>
      <c r="M186" s="181" t="s">
        <v>113</v>
      </c>
      <c r="N186" s="181" t="str">
        <f t="shared" si="34"/>
        <v>03.2024</v>
      </c>
      <c r="O186" s="181">
        <v>12.202400000000001</v>
      </c>
      <c r="P186" s="181" t="s">
        <v>116</v>
      </c>
      <c r="Q186" s="181" t="s">
        <v>56</v>
      </c>
      <c r="R186" s="182" t="s">
        <v>30</v>
      </c>
      <c r="S186" s="181" t="s">
        <v>56</v>
      </c>
      <c r="T186" s="181">
        <v>0</v>
      </c>
      <c r="U186" s="125" t="s">
        <v>31</v>
      </c>
      <c r="V186" s="156" t="s">
        <v>70</v>
      </c>
      <c r="W186" s="147"/>
      <c r="X186" s="147"/>
      <c r="Y186" s="147"/>
      <c r="Z186" s="147"/>
    </row>
    <row r="187" spans="1:26" ht="126" customHeight="1" x14ac:dyDescent="0.2">
      <c r="A187" s="181">
        <v>160</v>
      </c>
      <c r="B187" s="53" t="s">
        <v>782</v>
      </c>
      <c r="C187" s="53" t="s">
        <v>783</v>
      </c>
      <c r="D187" s="125" t="s">
        <v>103</v>
      </c>
      <c r="E187" s="126" t="s">
        <v>784</v>
      </c>
      <c r="F187" s="126" t="s">
        <v>83</v>
      </c>
      <c r="G187" s="181">
        <v>166</v>
      </c>
      <c r="H187" s="125" t="s">
        <v>709</v>
      </c>
      <c r="I187" s="126" t="s">
        <v>785</v>
      </c>
      <c r="J187" s="125" t="s">
        <v>29</v>
      </c>
      <c r="K187" s="125" t="s">
        <v>53</v>
      </c>
      <c r="L187" s="126" t="s">
        <v>786</v>
      </c>
      <c r="M187" s="181" t="s">
        <v>113</v>
      </c>
      <c r="N187" s="181" t="str">
        <f t="shared" si="34"/>
        <v>03.2024</v>
      </c>
      <c r="O187" s="181">
        <v>12.202400000000001</v>
      </c>
      <c r="P187" s="181" t="s">
        <v>116</v>
      </c>
      <c r="Q187" s="181" t="s">
        <v>56</v>
      </c>
      <c r="R187" s="182" t="s">
        <v>30</v>
      </c>
      <c r="S187" s="181" t="s">
        <v>56</v>
      </c>
      <c r="T187" s="181">
        <v>0</v>
      </c>
      <c r="U187" s="125" t="s">
        <v>31</v>
      </c>
      <c r="V187" s="156" t="s">
        <v>70</v>
      </c>
      <c r="W187" s="147"/>
      <c r="X187" s="147"/>
      <c r="Y187" s="147"/>
      <c r="Z187" s="147"/>
    </row>
    <row r="188" spans="1:26" ht="136.5" customHeight="1" x14ac:dyDescent="0.2">
      <c r="A188" s="181">
        <v>161</v>
      </c>
      <c r="B188" s="53" t="s">
        <v>787</v>
      </c>
      <c r="C188" s="53" t="s">
        <v>788</v>
      </c>
      <c r="D188" s="125" t="s">
        <v>103</v>
      </c>
      <c r="E188" s="126" t="s">
        <v>789</v>
      </c>
      <c r="F188" s="126" t="s">
        <v>83</v>
      </c>
      <c r="G188" s="181">
        <v>796</v>
      </c>
      <c r="H188" s="126" t="s">
        <v>396</v>
      </c>
      <c r="I188" s="126" t="s">
        <v>798</v>
      </c>
      <c r="J188" s="125" t="s">
        <v>29</v>
      </c>
      <c r="K188" s="125" t="s">
        <v>53</v>
      </c>
      <c r="L188" s="126" t="s">
        <v>777</v>
      </c>
      <c r="M188" s="181" t="s">
        <v>113</v>
      </c>
      <c r="N188" s="181" t="str">
        <f t="shared" si="34"/>
        <v>03.2024</v>
      </c>
      <c r="O188" s="181">
        <v>12.202400000000001</v>
      </c>
      <c r="P188" s="181" t="s">
        <v>116</v>
      </c>
      <c r="Q188" s="181" t="s">
        <v>56</v>
      </c>
      <c r="R188" s="182" t="s">
        <v>30</v>
      </c>
      <c r="S188" s="181" t="s">
        <v>56</v>
      </c>
      <c r="T188" s="181">
        <v>0</v>
      </c>
      <c r="U188" s="125" t="s">
        <v>31</v>
      </c>
      <c r="V188" s="156" t="s">
        <v>70</v>
      </c>
      <c r="W188" s="147"/>
      <c r="X188" s="147"/>
      <c r="Y188" s="147"/>
      <c r="Z188" s="147"/>
    </row>
    <row r="189" spans="1:26" ht="148.5" customHeight="1" x14ac:dyDescent="0.2">
      <c r="A189" s="181">
        <v>162</v>
      </c>
      <c r="B189" s="53" t="s">
        <v>792</v>
      </c>
      <c r="C189" s="53" t="s">
        <v>791</v>
      </c>
      <c r="D189" s="125" t="s">
        <v>103</v>
      </c>
      <c r="E189" s="126" t="s">
        <v>790</v>
      </c>
      <c r="F189" s="126" t="s">
        <v>83</v>
      </c>
      <c r="G189" s="181">
        <v>796</v>
      </c>
      <c r="H189" s="126" t="s">
        <v>570</v>
      </c>
      <c r="I189" s="126" t="s">
        <v>793</v>
      </c>
      <c r="J189" s="125" t="s">
        <v>29</v>
      </c>
      <c r="K189" s="125" t="s">
        <v>53</v>
      </c>
      <c r="L189" s="126" t="s">
        <v>794</v>
      </c>
      <c r="M189" s="181" t="s">
        <v>113</v>
      </c>
      <c r="N189" s="181" t="str">
        <f t="shared" si="34"/>
        <v>03.2024</v>
      </c>
      <c r="O189" s="181">
        <v>12.202400000000001</v>
      </c>
      <c r="P189" s="181" t="s">
        <v>116</v>
      </c>
      <c r="Q189" s="181" t="s">
        <v>56</v>
      </c>
      <c r="R189" s="182" t="s">
        <v>30</v>
      </c>
      <c r="S189" s="181" t="s">
        <v>56</v>
      </c>
      <c r="T189" s="181">
        <v>0</v>
      </c>
      <c r="U189" s="125" t="s">
        <v>31</v>
      </c>
      <c r="V189" s="156" t="s">
        <v>70</v>
      </c>
      <c r="W189" s="147"/>
      <c r="X189" s="147"/>
      <c r="Y189" s="147"/>
      <c r="Z189" s="147"/>
    </row>
    <row r="190" spans="1:26" ht="148.5" customHeight="1" x14ac:dyDescent="0.2">
      <c r="A190" s="183">
        <v>163</v>
      </c>
      <c r="B190" s="53" t="s">
        <v>795</v>
      </c>
      <c r="C190" s="53" t="s">
        <v>800</v>
      </c>
      <c r="D190" s="125" t="s">
        <v>103</v>
      </c>
      <c r="E190" s="126" t="s">
        <v>796</v>
      </c>
      <c r="F190" s="126" t="s">
        <v>83</v>
      </c>
      <c r="G190" s="183">
        <v>796</v>
      </c>
      <c r="H190" s="126" t="s">
        <v>570</v>
      </c>
      <c r="I190" s="126" t="s">
        <v>801</v>
      </c>
      <c r="J190" s="125" t="s">
        <v>29</v>
      </c>
      <c r="K190" s="125" t="s">
        <v>53</v>
      </c>
      <c r="L190" s="126" t="s">
        <v>797</v>
      </c>
      <c r="M190" s="183" t="s">
        <v>113</v>
      </c>
      <c r="O190" s="183">
        <v>12.202400000000001</v>
      </c>
      <c r="P190" s="183" t="s">
        <v>116</v>
      </c>
      <c r="Q190" s="183" t="s">
        <v>56</v>
      </c>
      <c r="R190" s="184" t="s">
        <v>30</v>
      </c>
      <c r="S190" s="183" t="s">
        <v>56</v>
      </c>
      <c r="T190" s="183">
        <v>0</v>
      </c>
      <c r="U190" s="125" t="s">
        <v>31</v>
      </c>
      <c r="V190" s="156" t="s">
        <v>70</v>
      </c>
      <c r="W190" s="147"/>
      <c r="X190" s="147"/>
      <c r="Y190" s="147"/>
      <c r="Z190" s="147"/>
    </row>
    <row r="191" spans="1:26" ht="234" customHeight="1" x14ac:dyDescent="0.2">
      <c r="A191" s="183">
        <v>164</v>
      </c>
      <c r="B191" s="53" t="s">
        <v>802</v>
      </c>
      <c r="C191" s="53" t="s">
        <v>803</v>
      </c>
      <c r="D191" s="125" t="s">
        <v>103</v>
      </c>
      <c r="E191" s="126" t="s">
        <v>804</v>
      </c>
      <c r="F191" s="126" t="s">
        <v>83</v>
      </c>
      <c r="G191" s="183" t="s">
        <v>810</v>
      </c>
      <c r="H191" s="126" t="s">
        <v>805</v>
      </c>
      <c r="I191" s="126" t="s">
        <v>815</v>
      </c>
      <c r="J191" s="125" t="s">
        <v>29</v>
      </c>
      <c r="K191" s="125" t="s">
        <v>53</v>
      </c>
      <c r="L191" s="126" t="s">
        <v>806</v>
      </c>
      <c r="M191" s="183" t="s">
        <v>113</v>
      </c>
      <c r="N191" s="183" t="str">
        <f t="shared" si="34"/>
        <v>03.2024</v>
      </c>
      <c r="O191" s="183">
        <v>12.202400000000001</v>
      </c>
      <c r="P191" s="183" t="s">
        <v>116</v>
      </c>
      <c r="Q191" s="183" t="s">
        <v>56</v>
      </c>
      <c r="R191" s="184" t="s">
        <v>30</v>
      </c>
      <c r="S191" s="183" t="s">
        <v>56</v>
      </c>
      <c r="T191" s="183">
        <v>0</v>
      </c>
      <c r="U191" s="125" t="s">
        <v>31</v>
      </c>
      <c r="V191" s="156" t="s">
        <v>70</v>
      </c>
      <c r="W191" s="147"/>
      <c r="X191" s="147"/>
      <c r="Y191" s="147"/>
      <c r="Z191" s="147"/>
    </row>
    <row r="192" spans="1:26" ht="157.5" customHeight="1" x14ac:dyDescent="0.2">
      <c r="A192" s="173">
        <v>165</v>
      </c>
      <c r="B192" s="53" t="s">
        <v>807</v>
      </c>
      <c r="C192" s="53" t="s">
        <v>808</v>
      </c>
      <c r="D192" s="125" t="s">
        <v>103</v>
      </c>
      <c r="E192" s="126" t="s">
        <v>809</v>
      </c>
      <c r="F192" s="126" t="s">
        <v>83</v>
      </c>
      <c r="G192" s="173" t="s">
        <v>814</v>
      </c>
      <c r="H192" s="126" t="s">
        <v>811</v>
      </c>
      <c r="I192" s="126" t="s">
        <v>812</v>
      </c>
      <c r="J192" s="125" t="s">
        <v>29</v>
      </c>
      <c r="K192" s="125" t="s">
        <v>53</v>
      </c>
      <c r="L192" s="126" t="s">
        <v>813</v>
      </c>
      <c r="M192" s="183" t="s">
        <v>113</v>
      </c>
      <c r="N192" s="183" t="str">
        <f t="shared" si="34"/>
        <v>03.2024</v>
      </c>
      <c r="O192" s="183">
        <v>12.202400000000001</v>
      </c>
      <c r="P192" s="183" t="s">
        <v>116</v>
      </c>
      <c r="Q192" s="183" t="s">
        <v>56</v>
      </c>
      <c r="R192" s="184" t="s">
        <v>30</v>
      </c>
      <c r="S192" s="183" t="s">
        <v>56</v>
      </c>
      <c r="T192" s="183">
        <v>0</v>
      </c>
      <c r="U192" s="125" t="s">
        <v>31</v>
      </c>
      <c r="V192" s="156" t="s">
        <v>70</v>
      </c>
      <c r="W192" s="180"/>
      <c r="X192" s="180"/>
      <c r="Y192" s="180"/>
      <c r="Z192" s="180"/>
    </row>
    <row r="193" spans="1:26" ht="45" x14ac:dyDescent="0.2">
      <c r="A193" s="186">
        <v>166</v>
      </c>
      <c r="B193" s="186">
        <v>29.32</v>
      </c>
      <c r="C193" s="186" t="s">
        <v>816</v>
      </c>
      <c r="D193" s="125" t="s">
        <v>103</v>
      </c>
      <c r="E193" s="186" t="s">
        <v>817</v>
      </c>
      <c r="F193" s="126" t="s">
        <v>83</v>
      </c>
      <c r="G193" s="186">
        <v>876</v>
      </c>
      <c r="H193" s="186" t="str">
        <f>'План закупок'!$H$167</f>
        <v>Условная единица</v>
      </c>
      <c r="I193" s="186">
        <v>1</v>
      </c>
      <c r="J193" s="125" t="s">
        <v>29</v>
      </c>
      <c r="K193" s="125" t="s">
        <v>53</v>
      </c>
      <c r="L193" s="24">
        <v>5000000</v>
      </c>
      <c r="M193" s="186" t="s">
        <v>113</v>
      </c>
      <c r="N193" s="186" t="str">
        <f t="shared" si="34"/>
        <v>03.2024</v>
      </c>
      <c r="O193" s="186">
        <v>12.202400000000001</v>
      </c>
      <c r="P193" s="186" t="s">
        <v>116</v>
      </c>
      <c r="Q193" s="186" t="s">
        <v>56</v>
      </c>
      <c r="R193" s="187" t="s">
        <v>30</v>
      </c>
      <c r="S193" s="186" t="s">
        <v>56</v>
      </c>
      <c r="T193" s="186">
        <v>0</v>
      </c>
      <c r="U193" s="125" t="s">
        <v>31</v>
      </c>
      <c r="V193" s="125" t="s">
        <v>463</v>
      </c>
      <c r="W193" s="186"/>
      <c r="X193" s="186"/>
      <c r="Y193" s="186"/>
      <c r="Z193" s="186"/>
    </row>
    <row r="194" spans="1:26" ht="270" x14ac:dyDescent="0.2">
      <c r="A194" s="186">
        <v>167</v>
      </c>
      <c r="B194" s="186" t="s">
        <v>818</v>
      </c>
      <c r="C194" s="186" t="s">
        <v>819</v>
      </c>
      <c r="D194" s="125" t="s">
        <v>103</v>
      </c>
      <c r="E194" s="186" t="s">
        <v>820</v>
      </c>
      <c r="F194" s="126" t="s">
        <v>83</v>
      </c>
      <c r="G194" s="186">
        <v>796</v>
      </c>
      <c r="H194" s="126" t="s">
        <v>821</v>
      </c>
      <c r="I194" s="186" t="s">
        <v>822</v>
      </c>
      <c r="J194" s="125" t="s">
        <v>29</v>
      </c>
      <c r="K194" s="125" t="s">
        <v>53</v>
      </c>
      <c r="L194" s="24">
        <v>2436819.96</v>
      </c>
      <c r="M194" s="186" t="s">
        <v>113</v>
      </c>
      <c r="N194" s="186" t="str">
        <f t="shared" si="34"/>
        <v>03.2024</v>
      </c>
      <c r="O194" s="186">
        <v>12.202400000000001</v>
      </c>
      <c r="P194" s="186" t="s">
        <v>116</v>
      </c>
      <c r="Q194" s="186" t="s">
        <v>56</v>
      </c>
      <c r="R194" s="187" t="s">
        <v>30</v>
      </c>
      <c r="S194" s="186" t="s">
        <v>56</v>
      </c>
      <c r="T194" s="186">
        <v>0</v>
      </c>
      <c r="U194" s="125" t="s">
        <v>31</v>
      </c>
      <c r="V194" s="125" t="s">
        <v>463</v>
      </c>
      <c r="W194" s="186"/>
      <c r="X194" s="186"/>
      <c r="Y194" s="186"/>
      <c r="Z194" s="186"/>
    </row>
    <row r="195" spans="1:26" ht="236.25" x14ac:dyDescent="0.2">
      <c r="A195" s="186">
        <v>168</v>
      </c>
      <c r="B195" s="186" t="s">
        <v>823</v>
      </c>
      <c r="C195" s="186" t="s">
        <v>824</v>
      </c>
      <c r="D195" s="125" t="s">
        <v>103</v>
      </c>
      <c r="E195" s="186" t="s">
        <v>825</v>
      </c>
      <c r="F195" s="126" t="s">
        <v>83</v>
      </c>
      <c r="G195" s="186">
        <v>796</v>
      </c>
      <c r="H195" s="126" t="s">
        <v>826</v>
      </c>
      <c r="I195" s="186" t="s">
        <v>827</v>
      </c>
      <c r="J195" s="125" t="s">
        <v>29</v>
      </c>
      <c r="K195" s="125" t="s">
        <v>53</v>
      </c>
      <c r="L195" s="24">
        <v>1678250.18</v>
      </c>
      <c r="M195" s="186" t="s">
        <v>113</v>
      </c>
      <c r="N195" s="186" t="str">
        <f t="shared" si="34"/>
        <v>03.2024</v>
      </c>
      <c r="O195" s="186">
        <v>12.202400000000001</v>
      </c>
      <c r="P195" s="186" t="s">
        <v>116</v>
      </c>
      <c r="Q195" s="186" t="s">
        <v>56</v>
      </c>
      <c r="R195" s="187" t="s">
        <v>30</v>
      </c>
      <c r="S195" s="186" t="s">
        <v>56</v>
      </c>
      <c r="T195" s="186">
        <v>0</v>
      </c>
      <c r="U195" s="186">
        <v>0</v>
      </c>
      <c r="V195" s="125" t="s">
        <v>463</v>
      </c>
      <c r="W195" s="186"/>
      <c r="X195" s="186"/>
      <c r="Y195" s="186"/>
      <c r="Z195" s="186"/>
    </row>
    <row r="196" spans="1:26" ht="45" x14ac:dyDescent="0.2">
      <c r="A196" s="186">
        <v>169</v>
      </c>
      <c r="B196" s="186">
        <v>18.12</v>
      </c>
      <c r="C196" s="186" t="s">
        <v>126</v>
      </c>
      <c r="D196" s="186" t="s">
        <v>104</v>
      </c>
      <c r="E196" s="186" t="s">
        <v>828</v>
      </c>
      <c r="F196" s="185" t="s">
        <v>83</v>
      </c>
      <c r="G196" s="186" t="s">
        <v>175</v>
      </c>
      <c r="H196" s="186" t="s">
        <v>175</v>
      </c>
      <c r="I196" s="186" t="s">
        <v>149</v>
      </c>
      <c r="J196" s="125" t="s">
        <v>29</v>
      </c>
      <c r="K196" s="125" t="s">
        <v>53</v>
      </c>
      <c r="L196" s="24">
        <v>3000000</v>
      </c>
      <c r="M196" s="186" t="s">
        <v>113</v>
      </c>
      <c r="N196" s="186" t="str">
        <f t="shared" si="34"/>
        <v>03.2024</v>
      </c>
      <c r="O196" s="186">
        <v>10.202400000000001</v>
      </c>
      <c r="P196" s="186" t="s">
        <v>116</v>
      </c>
      <c r="Q196" s="186" t="s">
        <v>56</v>
      </c>
      <c r="R196" s="187" t="s">
        <v>30</v>
      </c>
      <c r="S196" s="186" t="s">
        <v>56</v>
      </c>
      <c r="T196" s="186">
        <v>0</v>
      </c>
      <c r="U196" s="186">
        <v>0</v>
      </c>
      <c r="V196" s="125" t="s">
        <v>463</v>
      </c>
      <c r="W196" s="186"/>
      <c r="X196" s="186"/>
      <c r="Y196" s="186"/>
      <c r="Z196" s="186"/>
    </row>
    <row r="197" spans="1:26" ht="67.5" x14ac:dyDescent="0.2">
      <c r="A197" s="186">
        <v>170</v>
      </c>
      <c r="B197" s="186" t="s">
        <v>829</v>
      </c>
      <c r="C197" s="186" t="s">
        <v>830</v>
      </c>
      <c r="D197" s="186" t="s">
        <v>104</v>
      </c>
      <c r="E197" s="186" t="s">
        <v>831</v>
      </c>
      <c r="F197" s="185" t="s">
        <v>83</v>
      </c>
      <c r="G197" s="186" t="s">
        <v>175</v>
      </c>
      <c r="H197" s="186" t="s">
        <v>175</v>
      </c>
      <c r="I197" s="186" t="s">
        <v>832</v>
      </c>
      <c r="J197" s="125" t="s">
        <v>29</v>
      </c>
      <c r="K197" s="125" t="s">
        <v>53</v>
      </c>
      <c r="L197" s="186" t="s">
        <v>833</v>
      </c>
      <c r="M197" s="186" t="s">
        <v>113</v>
      </c>
      <c r="N197" s="186" t="str">
        <f t="shared" si="34"/>
        <v>03.2024</v>
      </c>
      <c r="O197" s="186" t="str">
        <f>"03.2025"</f>
        <v>03.2025</v>
      </c>
      <c r="P197" s="186" t="s">
        <v>58</v>
      </c>
      <c r="Q197" s="186" t="s">
        <v>56</v>
      </c>
      <c r="R197" s="187" t="s">
        <v>30</v>
      </c>
      <c r="S197" s="186" t="s">
        <v>67</v>
      </c>
      <c r="T197" s="186">
        <v>0</v>
      </c>
      <c r="U197" s="186">
        <v>0</v>
      </c>
      <c r="V197" s="125" t="s">
        <v>463</v>
      </c>
      <c r="W197" s="186"/>
      <c r="X197" s="186"/>
      <c r="Y197" s="186"/>
      <c r="Z197" s="186"/>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39" fitToHeight="0" orientation="landscape" useFirstPageNumber="1" r:id="rId2"/>
  <headerFooter alignWithMargins="0">
    <oddFooter>&amp;C&amp;"Times New Roman,Regular"&amp;12Page &amp;P</oddFooter>
  </headerFooter>
  <rowBreaks count="3" manualBreakCount="3">
    <brk id="143" max="25" man="1"/>
    <brk id="155" max="25" man="1"/>
    <brk id="166" max="25" man="1"/>
  </rowBreaks>
  <ignoredErrors>
    <ignoredError sqref="A16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2024-03-21T08:07:00Z</cp:lastPrinted>
  <dcterms:created xsi:type="dcterms:W3CDTF">2018-05-08T14:29:34Z</dcterms:created>
  <dcterms:modified xsi:type="dcterms:W3CDTF">2024-03-21T08:17:21Z</dcterms:modified>
</cp:coreProperties>
</file>