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4_РЕГПОРЯДОК 44-ФЗ\!!!! НА РАЗМЕЩЕНИЕ\7. Льдозаводская\"/>
    </mc:Choice>
  </mc:AlternateContent>
  <bookViews>
    <workbookView xWindow="0" yWindow="0" windowWidth="24240" windowHeight="10485"/>
  </bookViews>
  <sheets>
    <sheet name="НМЦК 16.2024" sheetId="6" r:id="rId1"/>
    <sheet name="Протокол НМЦК" sheetId="4" r:id="rId2"/>
  </sheets>
  <definedNames>
    <definedName name="_xlnm.Print_Area" localSheetId="0">'НМЦК 16.2024'!$A$1:$K$64</definedName>
  </definedNames>
  <calcPr calcId="162913"/>
</workbook>
</file>

<file path=xl/calcChain.xml><?xml version="1.0" encoding="utf-8"?>
<calcChain xmlns="http://schemas.openxmlformats.org/spreadsheetml/2006/main">
  <c r="D27" i="6" l="1"/>
  <c r="D28" i="6" s="1"/>
  <c r="D29" i="6" s="1"/>
  <c r="G26" i="6" l="1"/>
  <c r="K26" i="6" s="1"/>
  <c r="G25" i="6"/>
  <c r="K25" i="6" s="1"/>
  <c r="G24" i="6"/>
  <c r="K24" i="6" s="1"/>
  <c r="G23" i="6"/>
  <c r="K23" i="6" s="1"/>
  <c r="G22" i="6"/>
  <c r="G27" i="6" l="1"/>
  <c r="G28" i="6" s="1"/>
  <c r="G29" i="6" s="1"/>
  <c r="K22" i="6"/>
  <c r="K27" i="6" s="1"/>
  <c r="K28" i="6" l="1"/>
  <c r="K29" i="6" s="1"/>
</calcChain>
</file>

<file path=xl/sharedStrings.xml><?xml version="1.0" encoding="utf-8"?>
<sst xmlns="http://schemas.openxmlformats.org/spreadsheetml/2006/main" count="221" uniqueCount="87">
  <si>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</si>
  <si>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</si>
  <si>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</si>
  <si>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</si>
  <si>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Приложение № 1</t>
  </si>
  <si>
    <t>Протокол 
начальной (максимальной) цены контракта</t>
  </si>
  <si>
    <t>Объект закупки Строительство котельной в районе железнодорожной станции Южная .</t>
  </si>
  <si>
    <t>Начальная (максимальная) цена контракта</t>
  </si>
  <si>
    <t>5 554 633.00 руб. (пять миллионов пятьсот пятьдесят четыре тысячи шестьсот тридцать три рубля 00 коп.)</t>
  </si>
  <si>
    <t>(сумма цифрами и прописью)</t>
  </si>
  <si>
    <t>начальная (максимальная) цена контракта включает в себя расходы на</t>
  </si>
  <si>
    <t/>
  </si>
  <si>
    <t>Приложение:
Расчет начальной (максимальной цены контракта).
Заказчик:</t>
  </si>
  <si>
    <t>Заказчик</t>
  </si>
  <si>
    <t>[ подпись</t>
  </si>
  <si>
    <t>(инициалы, фамилия)]</t>
  </si>
  <si>
    <t>Начальная (максимальная) цена контракта:</t>
  </si>
  <si>
    <t xml:space="preserve">     Заказчик</t>
  </si>
  <si>
    <t xml:space="preserve">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</si>
  <si>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 xml:space="preserve">Выполнение строительно-монтажных работ, сдачу в эксплуатацию объекта капитального строительства. </t>
  </si>
  <si>
    <t xml:space="preserve">          Начальная (максимальная) цена контракта определена и обоснована на основании сметной документации.</t>
  </si>
  <si>
    <t>Плющаков Е.Ю.</t>
  </si>
  <si>
    <t>Начальник управления капитального строительства и имущественно-земельных отношений</t>
  </si>
  <si>
    <t>Строительно-монтажные работы</t>
  </si>
  <si>
    <t>Стоимость оборудования</t>
  </si>
  <si>
    <t>Пусконаладочные работы</t>
  </si>
  <si>
    <t>Иные прочие работы и затраты</t>
  </si>
  <si>
    <t>Резерв средств на непредвиденные работы и затраты 2%</t>
  </si>
  <si>
    <t>Уровень цен утверждённой сметной документации</t>
  </si>
  <si>
    <t>Дата формирования НМЦК</t>
  </si>
  <si>
    <t>Начало строительства</t>
  </si>
  <si>
    <t>Октябрь 2024</t>
  </si>
  <si>
    <t>Окончание строительства</t>
  </si>
  <si>
    <t>Сентябрь 2025</t>
  </si>
  <si>
    <t>Продолжительность строительства</t>
  </si>
  <si>
    <t>1. Расчет индекса фактической инфляции с использованием ИПЦ Росстата</t>
  </si>
  <si>
    <t>Май 2024 / Апрель 2024</t>
  </si>
  <si>
    <t>Июнь 2024 / Май 2024</t>
  </si>
  <si>
    <t>Июль 2024 / Июнь 2024</t>
  </si>
  <si>
    <t>Август 2024 / Июль 2024</t>
  </si>
  <si>
    <t>100%</t>
  </si>
  <si>
    <t>Сентябрь 2024 / Август 2024</t>
  </si>
  <si>
    <t>Итого индекс фактической инфляции:</t>
  </si>
  <si>
    <t>2. Расчет индекса прогнозной инфляции</t>
  </si>
  <si>
    <t>Годовые индексы прогнозной инфляции:</t>
  </si>
  <si>
    <t>на 2024 год</t>
  </si>
  <si>
    <t>на 2025 год</t>
  </si>
  <si>
    <t>Ежемесячные индексы прогнозной инфляции:</t>
  </si>
  <si>
    <t>Индексы прогнозной инфляции на период исполнения контракта:</t>
  </si>
  <si>
    <t>К на 2024 год</t>
  </si>
  <si>
    <t>К на 2025 год</t>
  </si>
  <si>
    <t>Итого индекс прогнозной инфляции:</t>
  </si>
  <si>
    <t>3. Определение НМЦК :</t>
  </si>
  <si>
    <t>ОБОСНОВАНИЕ НАЧАЛЬНОЙ (МАКСИМАЛЬНОЙ) ЦЕНЫ КОНТРАКТА 
"Строительство модульной котельной, расположенной по адресу: Республика Крым, г.Симферополь, ул.Льдозаводская"</t>
  </si>
  <si>
    <r>
      <t xml:space="preserve">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№ 91-1-1-3-020499-2024 от 26.04.2024 г.
 Начальная (максимальная) цена контракта определена и обоснована посредством применения проектно-сметного метода в ценах 1-го квартала 2024г.</t>
    </r>
  </si>
  <si>
    <t xml:space="preserve"> Выполнение строительно-монтажных работ на объекте капитального строительства: "Строительство модульной котельной, расположенной по адресу: Республика Крым, г.Симферополь, ул.Льдозаводская"</t>
  </si>
  <si>
    <t xml:space="preserve">  Выполнение строительно-монтажных работ на объекте капитального строительства: "Строительство модульной котельной, расположенной по адресу: Республика Крым, г.Симферополь, ул.Льдозаводская"</t>
  </si>
  <si>
    <t>Наименование работ и затрат</t>
  </si>
  <si>
    <t>Стоимость работ в ценах
на дату утверждения сметной документации на
III квартал 2024г.</t>
  </si>
  <si>
    <t>Индекс фактической инфляции</t>
  </si>
  <si>
    <t>Стоимость работ в
ценах на дату формирования начальной (максимальной) цены контракта
IV квартал 2024г.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</si>
  <si>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</si>
  <si>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</si>
  <si>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Стоимость без учета НДС</t>
  </si>
  <si>
    <t>НДС (20%)</t>
  </si>
  <si>
    <t>Стоимость с учетом НДС</t>
  </si>
  <si>
    <t>I квартал 2024 (Март 2024)</t>
  </si>
  <si>
    <t>Ноябрь 2024</t>
  </si>
  <si>
    <t>11 месяцев</t>
  </si>
  <si>
    <t>Апрель 2024 / Март 2024</t>
  </si>
  <si>
    <t>101.09%</t>
  </si>
  <si>
    <t>100.13%</t>
  </si>
  <si>
    <t>100.02%</t>
  </si>
  <si>
    <t>100.52%</t>
  </si>
  <si>
    <t>Октябрь 2024 / Сентябрь 2024</t>
  </si>
  <si>
    <t>1.0109 * 1.0013 * 1.0002 * 1.0052 * 1 * 1 * 1</t>
  </si>
  <si>
    <t>Доля сметной стоимости, подлежащая выполнению в 2024г. (2 месяца/11 месяцев)</t>
  </si>
  <si>
    <t>Доля сметной стоимости, подлежащая выполнению в 2025г. (9 месяцев/11 месяцев)</t>
  </si>
  <si>
    <t>105.3%</t>
  </si>
  <si>
    <t>104.8%</t>
  </si>
  <si>
    <t>¹²√1.053</t>
  </si>
  <si>
    <t>¹²√1.048</t>
  </si>
  <si>
    <t>(1.0043 + 1.0043²)/2</t>
  </si>
  <si>
    <t>1.0043² * (1.0039 + 1.0039⁹)/2</t>
  </si>
  <si>
    <t>0.182 * 1.0065 + 0.818 * 1.0286</t>
  </si>
  <si>
    <t>31.10.2024г.</t>
  </si>
  <si>
    <t>27 022 030.52руб. (двадцать семь миллионов двадцать две тысячи тридцать рублей, 52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</si>
</sst>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00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80000"/>
      <name val="Times New Roman CYR"/>
      <charset val="204"/>
    </font>
    <font>
      <sz val="14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3"/>
      <color rgb="FF080000"/>
      <name val="Times New Roman"/>
      <family val="1"/>
      <charset val="204"/>
    </font>
    <font>
      <sz val="10"/>
      <color rgb="FF000000"/>
      <name val="Times New Roman CYR"/>
      <charset val="204"/>
    </font>
    <font>
      <sz val="13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2"/>
      <color rgb="FF080000"/>
      <name val="Times New Roman CYR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  <font>
      <sz val="10"/>
      <color rgb="FF000000"/>
      <name val="Calibri"/>
      <charset val="204"/>
    </font>
    <font>
      <sz val="9"/>
      <color rgb="FF2F5597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166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15" fillId="0" borderId="2" xfId="0" applyNumberFormat="1" applyFont="1" applyFill="1" applyBorder="1" applyAlignment="1" applyProtection="1">
      <alignment horizontal="center" vertical="top"/>
    </xf>
    <xf numFmtId="4" fontId="15" fillId="0" borderId="2" xfId="0" applyNumberFormat="1" applyFont="1" applyFill="1" applyBorder="1" applyAlignment="1" applyProtection="1">
      <alignment horizontal="center" vertical="top"/>
    </xf>
    <xf numFmtId="0" fontId="15" fillId="0" borderId="2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4" fontId="15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164" fontId="16" fillId="0" borderId="0" xfId="0" applyNumberFormat="1" applyFont="1" applyFill="1" applyBorder="1" applyAlignment="1" applyProtection="1">
      <alignment horizontal="center" vertical="top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16" fillId="0" borderId="2" xfId="0" applyNumberFormat="1" applyFont="1" applyFill="1" applyBorder="1" applyAlignment="1" applyProtection="1">
      <alignment horizontal="center" vertical="top"/>
    </xf>
    <xf numFmtId="4" fontId="16" fillId="0" borderId="2" xfId="0" applyNumberFormat="1" applyFont="1" applyFill="1" applyBorder="1" applyAlignment="1" applyProtection="1">
      <alignment horizontal="center" vertical="top"/>
    </xf>
    <xf numFmtId="165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5" fillId="0" borderId="2" xfId="0" applyNumberFormat="1" applyFont="1" applyFill="1" applyBorder="1" applyAlignment="1" applyProtection="1">
      <alignment horizontal="left" vertical="top"/>
    </xf>
    <xf numFmtId="0" fontId="13" fillId="0" borderId="2" xfId="0" applyNumberFormat="1" applyFont="1" applyFill="1" applyBorder="1" applyAlignment="1" applyProtection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left" vertical="top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4" xfId="0" applyFont="1" applyFill="1" applyBorder="1" applyAlignment="1" applyProtection="1">
      <alignment horizontal="right" vertical="top" wrapText="1" readingOrder="1"/>
    </xf>
    <xf numFmtId="0" fontId="8" fillId="3" borderId="4" xfId="0" applyFont="1" applyFill="1" applyBorder="1" applyAlignment="1" applyProtection="1">
      <alignment horizontal="left" vertical="top" wrapText="1" readingOrder="1"/>
    </xf>
    <xf numFmtId="0" fontId="7" fillId="3" borderId="0" xfId="0" applyFont="1" applyFill="1" applyBorder="1" applyAlignment="1" applyProtection="1">
      <alignment horizontal="left" vertical="top" wrapText="1" readingOrder="1"/>
    </xf>
    <xf numFmtId="0" fontId="6" fillId="3" borderId="3" xfId="0" applyFont="1" applyFill="1" applyBorder="1" applyAlignment="1" applyProtection="1">
      <alignment horizontal="left" vertical="top" wrapText="1" readingOrder="1"/>
    </xf>
    <xf numFmtId="0" fontId="7" fillId="3" borderId="3" xfId="0" applyFont="1" applyFill="1" applyBorder="1" applyAlignment="1" applyProtection="1">
      <alignment horizontal="left" vertical="top" wrapText="1" readingOrder="1"/>
    </xf>
    <xf numFmtId="0" fontId="6" fillId="3" borderId="0" xfId="0" applyFont="1" applyFill="1" applyBorder="1" applyAlignment="1" applyProtection="1">
      <alignment horizontal="left" vertical="top" wrapText="1" readingOrder="1"/>
    </xf>
    <xf numFmtId="0" fontId="9" fillId="3" borderId="0" xfId="0" applyFont="1" applyFill="1" applyBorder="1" applyAlignment="1" applyProtection="1">
      <alignment horizontal="left" wrapText="1" readingOrder="1"/>
    </xf>
    <xf numFmtId="0" fontId="4" fillId="3" borderId="3" xfId="0" applyFont="1" applyFill="1" applyBorder="1" applyAlignment="1" applyProtection="1">
      <alignment horizontal="left" vertical="top" wrapText="1" readingOrder="1"/>
    </xf>
    <xf numFmtId="0" fontId="9" fillId="3" borderId="3" xfId="0" applyFont="1" applyFill="1" applyBorder="1" applyAlignment="1" applyProtection="1">
      <alignment horizontal="left" wrapText="1" readingOrder="1"/>
    </xf>
    <xf numFmtId="0" fontId="11" fillId="3" borderId="0" xfId="0" applyFont="1" applyFill="1" applyBorder="1" applyAlignment="1" applyProtection="1">
      <alignment horizontal="left" wrapText="1" readingOrder="1"/>
    </xf>
    <xf numFmtId="0" fontId="4" fillId="3" borderId="0" xfId="0" applyFont="1" applyFill="1" applyBorder="1" applyAlignment="1" applyProtection="1">
      <alignment horizontal="center" vertical="top" wrapText="1" readingOrder="1"/>
    </xf>
    <xf numFmtId="0" fontId="4" fillId="3" borderId="0" xfId="0" applyFont="1" applyFill="1" applyBorder="1" applyAlignment="1" applyProtection="1">
      <alignment horizontal="right" vertical="top" wrapText="1" readingOrder="1"/>
    </xf>
    <xf numFmtId="0" fontId="5" fillId="3" borderId="0" xfId="0" applyFont="1" applyFill="1" applyBorder="1" applyAlignment="1" applyProtection="1">
      <alignment horizontal="center" vertical="top" wrapText="1" readingOrder="1"/>
    </xf>
    <xf numFmtId="0" fontId="10" fillId="3" borderId="0" xfId="0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61</xdr:row>
      <xdr:rowOff>0</xdr:rowOff>
    </xdr:from>
    <xdr:to>
      <xdr:col>5</xdr:col>
      <xdr:colOff>264795</xdr:colOff>
      <xdr:row>62</xdr:row>
      <xdr:rowOff>159501</xdr:rowOff>
    </xdr:to>
    <xdr:sp macro="" textlink="">
      <xdr:nvSpPr>
        <xdr:cNvPr id="2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134120"/>
          <a:ext cx="1957675" cy="35952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61</xdr:row>
      <xdr:rowOff>0</xdr:rowOff>
    </xdr:from>
    <xdr:ext cx="2037050" cy="351906"/>
    <xdr:sp macro="" textlink="">
      <xdr:nvSpPr>
        <xdr:cNvPr id="3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3117175"/>
          <a:ext cx="2037050" cy="351906"/>
        </a:xfrm>
        <a:prstGeom prst="rect">
          <a:avLst/>
        </a:prstGeom>
      </xdr:spPr>
    </xdr:sp>
    <xdr:clientData/>
  </xdr:oneCellAnchor>
  <xdr:oneCellAnchor>
    <xdr:from>
      <xdr:col>2</xdr:col>
      <xdr:colOff>1080800</xdr:colOff>
      <xdr:row>61</xdr:row>
      <xdr:rowOff>0</xdr:rowOff>
    </xdr:from>
    <xdr:ext cx="1957675" cy="359526"/>
    <xdr:sp macro="" textlink="">
      <xdr:nvSpPr>
        <xdr:cNvPr id="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324620"/>
          <a:ext cx="1957675" cy="359526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A52" zoomScaleNormal="100" zoomScaleSheetLayoutView="100" workbookViewId="0">
      <selection activeCell="B72" sqref="B72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3.5703125" customWidth="1"/>
    <col min="5" max="5" width="15" customWidth="1"/>
    <col min="6" max="6" width="19.85546875" customWidth="1"/>
    <col min="7" max="7" width="13.140625" customWidth="1"/>
    <col min="8" max="8" width="14.42578125" customWidth="1"/>
    <col min="9" max="9" width="16.28515625" customWidth="1"/>
    <col min="10" max="10" width="2.28515625" customWidth="1"/>
    <col min="11" max="11" width="17.5703125" customWidth="1"/>
  </cols>
  <sheetData>
    <row r="1" spans="1:11" ht="18.75" customHeight="1" x14ac:dyDescent="0.25">
      <c r="A1" s="57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8.7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6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2.2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</row>
    <row r="6" spans="1:11" ht="18.75" customHeight="1" x14ac:dyDescent="0.25">
      <c r="A6" s="59" t="s">
        <v>18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8.7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8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24.75" customHeigh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2.75" hidden="1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5" hidden="1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5.7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5" customHeight="1" x14ac:dyDescent="0.25">
      <c r="A13" s="59" t="s">
        <v>20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8.25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8.2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48" customHeight="1" x14ac:dyDescent="0.25">
      <c r="A16" s="55" t="s">
        <v>0</v>
      </c>
      <c r="B16" s="55"/>
      <c r="C16" s="55"/>
      <c r="D16" s="56" t="s">
        <v>55</v>
      </c>
      <c r="E16" s="56"/>
      <c r="F16" s="56"/>
      <c r="G16" s="56"/>
      <c r="H16" s="56"/>
      <c r="I16" s="56"/>
      <c r="J16" s="56"/>
      <c r="K16" s="56"/>
    </row>
    <row r="17" spans="1:11" ht="78" customHeight="1" x14ac:dyDescent="0.25">
      <c r="A17" s="55" t="s">
        <v>1</v>
      </c>
      <c r="B17" s="55"/>
      <c r="C17" s="55"/>
      <c r="D17" s="56" t="s">
        <v>54</v>
      </c>
      <c r="E17" s="56"/>
      <c r="F17" s="56"/>
      <c r="G17" s="56"/>
      <c r="H17" s="56"/>
      <c r="I17" s="56"/>
      <c r="J17" s="56"/>
      <c r="K17" s="56"/>
    </row>
    <row r="18" spans="1:11" ht="15.75" customHeight="1" x14ac:dyDescent="0.25">
      <c r="A18" s="55" t="s">
        <v>2</v>
      </c>
      <c r="B18" s="55"/>
      <c r="C18" s="55"/>
      <c r="D18" s="60" t="s">
        <v>85</v>
      </c>
      <c r="E18" s="60"/>
      <c r="F18" s="60"/>
      <c r="G18" s="60"/>
      <c r="H18" s="60"/>
      <c r="I18" s="60"/>
      <c r="J18" s="60"/>
      <c r="K18" s="60"/>
    </row>
    <row r="19" spans="1:11" ht="16.5" thickBot="1" x14ac:dyDescent="0.3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146.25" customHeight="1" x14ac:dyDescent="0.25">
      <c r="B20" s="42" t="s">
        <v>57</v>
      </c>
      <c r="C20" s="43"/>
      <c r="D20" s="40" t="s">
        <v>58</v>
      </c>
      <c r="E20" s="41"/>
      <c r="F20" s="28" t="s">
        <v>59</v>
      </c>
      <c r="G20" s="40" t="s">
        <v>60</v>
      </c>
      <c r="H20" s="41"/>
      <c r="I20" s="40" t="s">
        <v>61</v>
      </c>
      <c r="J20" s="41"/>
      <c r="K20" s="29" t="s">
        <v>62</v>
      </c>
    </row>
    <row r="21" spans="1:11" ht="15" customHeight="1" x14ac:dyDescent="0.25">
      <c r="A21" s="30">
        <v>1</v>
      </c>
      <c r="B21" s="37"/>
      <c r="C21" s="37"/>
      <c r="D21" s="39">
        <v>2</v>
      </c>
      <c r="E21" s="39"/>
      <c r="F21" s="31">
        <v>3</v>
      </c>
      <c r="G21" s="39">
        <v>4</v>
      </c>
      <c r="H21" s="39"/>
      <c r="I21" s="39">
        <v>5</v>
      </c>
      <c r="J21" s="39"/>
      <c r="K21" s="31">
        <v>6</v>
      </c>
    </row>
    <row r="22" spans="1:11" ht="15" customHeight="1" x14ac:dyDescent="0.25">
      <c r="A22" s="32">
        <v>1</v>
      </c>
      <c r="B22" s="37" t="s">
        <v>23</v>
      </c>
      <c r="C22" s="37"/>
      <c r="D22" s="39">
        <v>5526188.8799999999</v>
      </c>
      <c r="E22" s="39"/>
      <c r="F22" s="7">
        <v>1.0177</v>
      </c>
      <c r="G22" s="39">
        <f>D22*F22</f>
        <v>5624002.4231759999</v>
      </c>
      <c r="H22" s="39"/>
      <c r="I22" s="39">
        <v>1.0246</v>
      </c>
      <c r="J22" s="39"/>
      <c r="K22" s="8">
        <f>G22*I22</f>
        <v>5762352.8827861296</v>
      </c>
    </row>
    <row r="23" spans="1:11" ht="15" customHeight="1" x14ac:dyDescent="0.25">
      <c r="A23" s="32">
        <v>2</v>
      </c>
      <c r="B23" s="37" t="s">
        <v>24</v>
      </c>
      <c r="C23" s="37"/>
      <c r="D23" s="39">
        <v>13484420</v>
      </c>
      <c r="E23" s="39"/>
      <c r="F23" s="7">
        <v>1.0177</v>
      </c>
      <c r="G23" s="39">
        <f>D23*F23</f>
        <v>13723094.234000001</v>
      </c>
      <c r="H23" s="39"/>
      <c r="I23" s="39">
        <v>1.0246</v>
      </c>
      <c r="J23" s="39"/>
      <c r="K23" s="8">
        <f>G23*I23</f>
        <v>14060682.352156401</v>
      </c>
    </row>
    <row r="24" spans="1:11" ht="15" customHeight="1" x14ac:dyDescent="0.25">
      <c r="A24" s="32">
        <v>3</v>
      </c>
      <c r="B24" s="37" t="s">
        <v>25</v>
      </c>
      <c r="C24" s="37"/>
      <c r="D24" s="39">
        <v>887517.98</v>
      </c>
      <c r="E24" s="39"/>
      <c r="F24" s="7">
        <v>1.0177</v>
      </c>
      <c r="G24" s="39">
        <f>D24*F24</f>
        <v>903227.04824600008</v>
      </c>
      <c r="H24" s="39"/>
      <c r="I24" s="39">
        <v>1.0246</v>
      </c>
      <c r="J24" s="39"/>
      <c r="K24" s="8">
        <f>G24*I24</f>
        <v>925446.43363285169</v>
      </c>
    </row>
    <row r="25" spans="1:11" ht="15" customHeight="1" x14ac:dyDescent="0.25">
      <c r="A25" s="32">
        <v>4</v>
      </c>
      <c r="B25" s="37" t="s">
        <v>26</v>
      </c>
      <c r="C25" s="37"/>
      <c r="D25" s="39">
        <v>1273900</v>
      </c>
      <c r="E25" s="39"/>
      <c r="F25" s="7">
        <v>1.0177</v>
      </c>
      <c r="G25" s="39">
        <f>D25*F25</f>
        <v>1296448.03</v>
      </c>
      <c r="H25" s="39"/>
      <c r="I25" s="39">
        <v>1.0246</v>
      </c>
      <c r="J25" s="39"/>
      <c r="K25" s="8">
        <f>G25*I25</f>
        <v>1328340.651538</v>
      </c>
    </row>
    <row r="26" spans="1:11" ht="15" customHeight="1" x14ac:dyDescent="0.25">
      <c r="A26" s="32">
        <v>5</v>
      </c>
      <c r="B26" s="37" t="s">
        <v>27</v>
      </c>
      <c r="C26" s="37"/>
      <c r="D26" s="39">
        <v>423440.54</v>
      </c>
      <c r="E26" s="39"/>
      <c r="F26" s="7">
        <v>1.0177</v>
      </c>
      <c r="G26" s="39">
        <f>D26*F26</f>
        <v>430935.43755799998</v>
      </c>
      <c r="H26" s="39"/>
      <c r="I26" s="39">
        <v>1.0246</v>
      </c>
      <c r="J26" s="39"/>
      <c r="K26" s="8">
        <f>G26*I26</f>
        <v>441536.44932192675</v>
      </c>
    </row>
    <row r="27" spans="1:11" ht="15" customHeight="1" x14ac:dyDescent="0.25">
      <c r="A27" s="32">
        <v>6</v>
      </c>
      <c r="B27" s="37" t="s">
        <v>63</v>
      </c>
      <c r="C27" s="37"/>
      <c r="D27" s="39">
        <f>SUM(D22:E26)</f>
        <v>21595467.399999999</v>
      </c>
      <c r="E27" s="39"/>
      <c r="F27" s="9"/>
      <c r="G27" s="39">
        <f>SUM(G22:G26)</f>
        <v>21977707.172980003</v>
      </c>
      <c r="H27" s="39"/>
      <c r="I27" s="39"/>
      <c r="J27" s="39"/>
      <c r="K27" s="8">
        <f>SUM(K22:K26)</f>
        <v>22518358.769435305</v>
      </c>
    </row>
    <row r="28" spans="1:11" ht="15" customHeight="1" x14ac:dyDescent="0.25">
      <c r="A28" s="32">
        <v>7</v>
      </c>
      <c r="B28" s="37" t="s">
        <v>64</v>
      </c>
      <c r="C28" s="37"/>
      <c r="D28" s="39">
        <f>D27*0.2</f>
        <v>4319093.4799999995</v>
      </c>
      <c r="E28" s="39"/>
      <c r="F28" s="9"/>
      <c r="G28" s="39">
        <f>G27*0.2</f>
        <v>4395541.4345960012</v>
      </c>
      <c r="H28" s="39"/>
      <c r="I28" s="39"/>
      <c r="J28" s="39"/>
      <c r="K28" s="8">
        <f>K27*0.2</f>
        <v>4503671.753887061</v>
      </c>
    </row>
    <row r="29" spans="1:11" ht="15" customHeight="1" x14ac:dyDescent="0.25">
      <c r="A29" s="32">
        <v>8</v>
      </c>
      <c r="B29" s="38" t="s">
        <v>65</v>
      </c>
      <c r="C29" s="38"/>
      <c r="D29" s="39">
        <f>D28+D27</f>
        <v>25914560.879999999</v>
      </c>
      <c r="E29" s="39"/>
      <c r="F29" s="33"/>
      <c r="G29" s="39">
        <f>G27+G28</f>
        <v>26373248.607576005</v>
      </c>
      <c r="H29" s="39"/>
      <c r="I29" s="39"/>
      <c r="J29" s="39"/>
      <c r="K29" s="34">
        <f>K27+K28</f>
        <v>27022030.523322366</v>
      </c>
    </row>
    <row r="30" spans="1:11" ht="15" customHeight="1" x14ac:dyDescent="0.25">
      <c r="A30" s="10"/>
      <c r="B30" s="10"/>
      <c r="C30" s="13"/>
      <c r="D30" s="13"/>
      <c r="E30" s="13"/>
      <c r="F30" s="13"/>
      <c r="G30" s="13"/>
    </row>
    <row r="31" spans="1:11" ht="12.75" customHeight="1" x14ac:dyDescent="0.25">
      <c r="A31" s="10"/>
      <c r="B31" s="11" t="s">
        <v>28</v>
      </c>
      <c r="C31" s="36" t="s">
        <v>66</v>
      </c>
      <c r="D31" s="36"/>
      <c r="E31" s="12"/>
      <c r="F31" s="13"/>
      <c r="G31" s="13"/>
    </row>
    <row r="32" spans="1:11" ht="12.75" customHeight="1" x14ac:dyDescent="0.25">
      <c r="A32" s="10"/>
      <c r="B32" s="11" t="s">
        <v>29</v>
      </c>
      <c r="C32" s="14" t="s">
        <v>31</v>
      </c>
      <c r="D32" s="14"/>
      <c r="E32" s="14"/>
      <c r="F32" s="15"/>
      <c r="G32" s="15"/>
    </row>
    <row r="33" spans="1:7" ht="12.75" customHeight="1" x14ac:dyDescent="0.25">
      <c r="A33" s="10"/>
      <c r="B33" s="11" t="s">
        <v>30</v>
      </c>
      <c r="C33" s="14" t="s">
        <v>67</v>
      </c>
      <c r="D33" s="14"/>
      <c r="E33" s="14"/>
      <c r="F33" s="15"/>
      <c r="G33" s="15"/>
    </row>
    <row r="34" spans="1:7" ht="12.75" customHeight="1" x14ac:dyDescent="0.25">
      <c r="A34" s="10"/>
      <c r="B34" s="11" t="s">
        <v>32</v>
      </c>
      <c r="C34" s="14" t="s">
        <v>33</v>
      </c>
      <c r="D34" s="14"/>
      <c r="E34" s="14"/>
      <c r="F34" s="15"/>
      <c r="G34" s="15"/>
    </row>
    <row r="35" spans="1:7" ht="12.75" customHeight="1" x14ac:dyDescent="0.25">
      <c r="A35" s="10"/>
      <c r="B35" s="11" t="s">
        <v>34</v>
      </c>
      <c r="C35" s="36" t="s">
        <v>68</v>
      </c>
      <c r="D35" s="36"/>
      <c r="E35" s="14"/>
      <c r="F35" s="15"/>
      <c r="G35" s="15"/>
    </row>
    <row r="36" spans="1:7" ht="15" customHeight="1" x14ac:dyDescent="0.25">
      <c r="A36" s="10"/>
      <c r="B36" s="16"/>
      <c r="C36" s="15"/>
      <c r="D36" s="15"/>
      <c r="E36" s="15"/>
      <c r="F36" s="15"/>
      <c r="G36" s="16"/>
    </row>
    <row r="37" spans="1:7" ht="19.5" customHeight="1" x14ac:dyDescent="0.25">
      <c r="A37" s="17" t="s">
        <v>35</v>
      </c>
      <c r="B37" s="17"/>
      <c r="C37" s="17"/>
      <c r="D37" s="17"/>
      <c r="E37" s="17"/>
      <c r="F37" s="17"/>
      <c r="G37" s="17"/>
    </row>
    <row r="38" spans="1:7" ht="12.75" customHeight="1" x14ac:dyDescent="0.25">
      <c r="A38" s="10"/>
      <c r="B38" s="45" t="s">
        <v>69</v>
      </c>
      <c r="C38" s="45"/>
      <c r="D38" s="36" t="s">
        <v>70</v>
      </c>
      <c r="E38" s="36"/>
      <c r="F38" s="18"/>
      <c r="G38" s="18"/>
    </row>
    <row r="39" spans="1:7" ht="12.75" customHeight="1" x14ac:dyDescent="0.25">
      <c r="A39" s="10"/>
      <c r="B39" s="45" t="s">
        <v>36</v>
      </c>
      <c r="C39" s="45"/>
      <c r="D39" s="36" t="s">
        <v>71</v>
      </c>
      <c r="E39" s="36"/>
      <c r="F39" s="18"/>
      <c r="G39" s="18"/>
    </row>
    <row r="40" spans="1:7" ht="12.75" customHeight="1" x14ac:dyDescent="0.25">
      <c r="A40" s="10"/>
      <c r="B40" s="45" t="s">
        <v>37</v>
      </c>
      <c r="C40" s="45"/>
      <c r="D40" s="36" t="s">
        <v>72</v>
      </c>
      <c r="E40" s="36"/>
      <c r="F40" s="18"/>
      <c r="G40" s="18"/>
    </row>
    <row r="41" spans="1:7" ht="12.75" customHeight="1" x14ac:dyDescent="0.25">
      <c r="A41" s="10"/>
      <c r="B41" s="45" t="s">
        <v>38</v>
      </c>
      <c r="C41" s="45"/>
      <c r="D41" s="36" t="s">
        <v>73</v>
      </c>
      <c r="E41" s="36"/>
      <c r="F41" s="18"/>
      <c r="G41" s="18"/>
    </row>
    <row r="42" spans="1:7" ht="12.75" customHeight="1" x14ac:dyDescent="0.25">
      <c r="A42" s="10"/>
      <c r="B42" s="45" t="s">
        <v>39</v>
      </c>
      <c r="C42" s="45"/>
      <c r="D42" s="36" t="s">
        <v>40</v>
      </c>
      <c r="E42" s="36"/>
      <c r="F42" s="18"/>
      <c r="G42" s="18"/>
    </row>
    <row r="43" spans="1:7" ht="12.75" customHeight="1" x14ac:dyDescent="0.25">
      <c r="A43" s="10"/>
      <c r="B43" s="45" t="s">
        <v>41</v>
      </c>
      <c r="C43" s="45"/>
      <c r="D43" s="36" t="s">
        <v>40</v>
      </c>
      <c r="E43" s="36"/>
      <c r="F43" s="18"/>
      <c r="G43" s="18"/>
    </row>
    <row r="44" spans="1:7" ht="12.75" customHeight="1" x14ac:dyDescent="0.25">
      <c r="A44" s="10"/>
      <c r="B44" s="45" t="s">
        <v>74</v>
      </c>
      <c r="C44" s="45"/>
      <c r="D44" s="36" t="s">
        <v>40</v>
      </c>
      <c r="E44" s="36"/>
      <c r="F44" s="18"/>
      <c r="G44" s="18"/>
    </row>
    <row r="45" spans="1:7" ht="25.5" customHeight="1" x14ac:dyDescent="0.25">
      <c r="A45" s="10"/>
      <c r="B45" s="50" t="s">
        <v>42</v>
      </c>
      <c r="C45" s="50"/>
      <c r="D45" s="50"/>
      <c r="E45" s="50"/>
      <c r="F45" s="18"/>
      <c r="G45" s="18"/>
    </row>
    <row r="46" spans="1:7" ht="25.5" customHeight="1" x14ac:dyDescent="0.25">
      <c r="A46" s="10"/>
      <c r="B46" s="47" t="s">
        <v>75</v>
      </c>
      <c r="C46" s="47"/>
      <c r="D46" s="49">
        <v>1.0177</v>
      </c>
      <c r="E46" s="49"/>
      <c r="F46" s="18"/>
      <c r="G46" s="18"/>
    </row>
    <row r="47" spans="1:7" x14ac:dyDescent="0.25">
      <c r="A47" s="10"/>
      <c r="B47" s="19"/>
      <c r="C47" s="19"/>
      <c r="D47" s="18"/>
      <c r="E47" s="18"/>
      <c r="F47" s="18"/>
      <c r="G47" s="18"/>
    </row>
    <row r="48" spans="1:7" s="20" customFormat="1" ht="21" customHeight="1" x14ac:dyDescent="0.25">
      <c r="A48" s="48" t="s">
        <v>43</v>
      </c>
      <c r="B48" s="48"/>
      <c r="C48" s="48"/>
      <c r="D48" s="48"/>
      <c r="E48" s="48"/>
      <c r="F48" s="48"/>
      <c r="G48" s="48"/>
    </row>
    <row r="49" spans="1:11" s="20" customFormat="1" ht="15" customHeight="1" x14ac:dyDescent="0.25">
      <c r="A49" s="21"/>
      <c r="B49" s="22" t="s">
        <v>76</v>
      </c>
      <c r="C49" s="23"/>
      <c r="E49" s="21"/>
      <c r="G49" s="35">
        <v>0.182</v>
      </c>
    </row>
    <row r="50" spans="1:11" s="20" customFormat="1" ht="15" customHeight="1" x14ac:dyDescent="0.25">
      <c r="A50" s="21"/>
      <c r="B50" s="22" t="s">
        <v>77</v>
      </c>
      <c r="C50" s="23"/>
      <c r="E50" s="21"/>
      <c r="G50" s="35">
        <v>0.81799999999999995</v>
      </c>
    </row>
    <row r="51" spans="1:11" s="20" customFormat="1" ht="15" customHeight="1" x14ac:dyDescent="0.25">
      <c r="A51" s="21"/>
      <c r="B51" s="44" t="s">
        <v>44</v>
      </c>
      <c r="C51" s="44"/>
      <c r="D51" s="24"/>
      <c r="E51" s="24"/>
      <c r="F51" s="24"/>
      <c r="G51" s="24"/>
    </row>
    <row r="52" spans="1:11" s="20" customFormat="1" ht="15" customHeight="1" x14ac:dyDescent="0.25">
      <c r="A52" s="21"/>
      <c r="B52" s="45" t="s">
        <v>45</v>
      </c>
      <c r="C52" s="45"/>
      <c r="D52" s="36"/>
      <c r="E52" s="36"/>
      <c r="G52" s="14" t="s">
        <v>78</v>
      </c>
    </row>
    <row r="53" spans="1:11" s="20" customFormat="1" ht="15" customHeight="1" x14ac:dyDescent="0.25">
      <c r="A53" s="21"/>
      <c r="B53" s="45" t="s">
        <v>46</v>
      </c>
      <c r="C53" s="45"/>
      <c r="D53" s="36"/>
      <c r="E53" s="36"/>
      <c r="G53" s="14" t="s">
        <v>79</v>
      </c>
    </row>
    <row r="54" spans="1:11" s="20" customFormat="1" ht="15" customHeight="1" x14ac:dyDescent="0.25">
      <c r="A54" s="21"/>
      <c r="B54" s="44" t="s">
        <v>47</v>
      </c>
      <c r="C54" s="44"/>
      <c r="D54" s="24"/>
      <c r="E54" s="24"/>
      <c r="G54" s="24"/>
    </row>
    <row r="55" spans="1:11" s="20" customFormat="1" ht="15" customHeight="1" x14ac:dyDescent="0.25">
      <c r="A55" s="21"/>
      <c r="B55" s="45" t="s">
        <v>45</v>
      </c>
      <c r="C55" s="45"/>
      <c r="D55" s="36" t="s">
        <v>80</v>
      </c>
      <c r="E55" s="36"/>
      <c r="G55" s="25">
        <v>1.0043</v>
      </c>
    </row>
    <row r="56" spans="1:11" s="20" customFormat="1" ht="15" customHeight="1" x14ac:dyDescent="0.25">
      <c r="A56" s="21"/>
      <c r="B56" s="45" t="s">
        <v>46</v>
      </c>
      <c r="C56" s="45"/>
      <c r="D56" s="36" t="s">
        <v>81</v>
      </c>
      <c r="E56" s="36"/>
      <c r="G56" s="25">
        <v>1.0039</v>
      </c>
    </row>
    <row r="57" spans="1:11" s="20" customFormat="1" ht="15" customHeight="1" x14ac:dyDescent="0.25">
      <c r="A57" s="21"/>
      <c r="B57" s="44" t="s">
        <v>48</v>
      </c>
      <c r="C57" s="44"/>
      <c r="D57" s="24"/>
      <c r="E57" s="24"/>
      <c r="G57" s="24"/>
    </row>
    <row r="58" spans="1:11" s="20" customFormat="1" ht="15" customHeight="1" x14ac:dyDescent="0.25">
      <c r="A58" s="21"/>
      <c r="B58" s="45" t="s">
        <v>49</v>
      </c>
      <c r="C58" s="45"/>
      <c r="D58" s="46" t="s">
        <v>82</v>
      </c>
      <c r="E58" s="46"/>
      <c r="F58" s="46"/>
      <c r="G58" s="25">
        <v>1.0065</v>
      </c>
    </row>
    <row r="59" spans="1:11" s="20" customFormat="1" ht="15" customHeight="1" x14ac:dyDescent="0.25">
      <c r="A59" s="21"/>
      <c r="B59" s="45" t="s">
        <v>50</v>
      </c>
      <c r="C59" s="45"/>
      <c r="D59" s="46" t="s">
        <v>83</v>
      </c>
      <c r="E59" s="46"/>
      <c r="F59" s="46"/>
      <c r="G59" s="25">
        <v>1.0286</v>
      </c>
    </row>
    <row r="60" spans="1:11" s="20" customFormat="1" ht="15" customHeight="1" x14ac:dyDescent="0.25">
      <c r="A60" s="21"/>
      <c r="B60" s="44" t="s">
        <v>51</v>
      </c>
      <c r="C60" s="44"/>
      <c r="D60" s="44"/>
      <c r="E60" s="44"/>
      <c r="G60" s="26"/>
    </row>
    <row r="61" spans="1:11" s="20" customFormat="1" ht="15" customHeight="1" x14ac:dyDescent="0.25">
      <c r="A61" s="21"/>
      <c r="B61" s="44" t="s">
        <v>84</v>
      </c>
      <c r="C61" s="44"/>
      <c r="D61" s="44"/>
      <c r="E61" s="44"/>
      <c r="G61" s="27">
        <v>1.0246</v>
      </c>
    </row>
    <row r="62" spans="1:11" ht="15.75" customHeight="1" x14ac:dyDescent="0.25">
      <c r="A62" s="54" t="s">
        <v>52</v>
      </c>
      <c r="B62" s="54"/>
      <c r="C62" s="54"/>
      <c r="D62" s="54"/>
      <c r="E62" s="54"/>
    </row>
    <row r="63" spans="1:11" ht="15.75" x14ac:dyDescent="0.25">
      <c r="A63" s="2"/>
      <c r="B63" s="52" t="s">
        <v>86</v>
      </c>
      <c r="C63" s="53"/>
      <c r="D63" s="53"/>
      <c r="E63" s="53"/>
      <c r="F63" s="53"/>
      <c r="G63" s="53"/>
      <c r="H63" s="53"/>
      <c r="I63" s="53"/>
      <c r="J63" s="53"/>
      <c r="K63" s="53"/>
    </row>
    <row r="64" spans="1:11" ht="15.75" x14ac:dyDescent="0.25">
      <c r="A64" s="2"/>
      <c r="B64" s="5"/>
      <c r="C64" s="6"/>
      <c r="D64" s="6"/>
      <c r="E64" s="6"/>
      <c r="F64" s="6"/>
      <c r="G64" s="6"/>
      <c r="H64" s="6"/>
      <c r="I64" s="6"/>
      <c r="J64" s="6"/>
      <c r="K64" s="6"/>
    </row>
    <row r="65" spans="4:8" x14ac:dyDescent="0.25">
      <c r="D65" s="51"/>
      <c r="E65" s="51"/>
    </row>
    <row r="72" spans="4:8" x14ac:dyDescent="0.25">
      <c r="H72" s="1"/>
    </row>
  </sheetData>
  <mergeCells count="90">
    <mergeCell ref="A18:C18"/>
    <mergeCell ref="D18:K18"/>
    <mergeCell ref="A19:K19"/>
    <mergeCell ref="A17:C17"/>
    <mergeCell ref="D17:K17"/>
    <mergeCell ref="A1:K4"/>
    <mergeCell ref="A6:K12"/>
    <mergeCell ref="A13:K14"/>
    <mergeCell ref="A16:C16"/>
    <mergeCell ref="D16:K16"/>
    <mergeCell ref="D65:E65"/>
    <mergeCell ref="B63:K63"/>
    <mergeCell ref="A62:E62"/>
    <mergeCell ref="C31:D31"/>
    <mergeCell ref="C35:D35"/>
    <mergeCell ref="B38:C38"/>
    <mergeCell ref="B39:C39"/>
    <mergeCell ref="B40:C40"/>
    <mergeCell ref="D38:E38"/>
    <mergeCell ref="D39:E39"/>
    <mergeCell ref="D40:E40"/>
    <mergeCell ref="B46:C46"/>
    <mergeCell ref="A48:G48"/>
    <mergeCell ref="B51:C51"/>
    <mergeCell ref="D46:E46"/>
    <mergeCell ref="B41:C41"/>
    <mergeCell ref="B42:C42"/>
    <mergeCell ref="B43:C43"/>
    <mergeCell ref="B44:C44"/>
    <mergeCell ref="B45:E45"/>
    <mergeCell ref="B52:C52"/>
    <mergeCell ref="D52:E52"/>
    <mergeCell ref="B53:C53"/>
    <mergeCell ref="D53:E53"/>
    <mergeCell ref="B54:C54"/>
    <mergeCell ref="B55:C55"/>
    <mergeCell ref="D55:E55"/>
    <mergeCell ref="B56:C56"/>
    <mergeCell ref="D56:E56"/>
    <mergeCell ref="B57:C57"/>
    <mergeCell ref="B58:C58"/>
    <mergeCell ref="B59:C59"/>
    <mergeCell ref="B60:E60"/>
    <mergeCell ref="D58:F58"/>
    <mergeCell ref="D59:F59"/>
    <mergeCell ref="G28:H28"/>
    <mergeCell ref="G29:H29"/>
    <mergeCell ref="B61:E61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0:H20"/>
    <mergeCell ref="G21:H21"/>
    <mergeCell ref="G22:H22"/>
    <mergeCell ref="B20:C20"/>
    <mergeCell ref="B21:C21"/>
    <mergeCell ref="G25:H25"/>
    <mergeCell ref="G26:H26"/>
    <mergeCell ref="G27:H27"/>
    <mergeCell ref="G23:H23"/>
    <mergeCell ref="G24:H24"/>
    <mergeCell ref="D29:E29"/>
    <mergeCell ref="D20:E20"/>
    <mergeCell ref="D21:E21"/>
    <mergeCell ref="D22:E22"/>
    <mergeCell ref="D23:E23"/>
    <mergeCell ref="D24:E24"/>
    <mergeCell ref="D41:E41"/>
    <mergeCell ref="D42:E42"/>
    <mergeCell ref="D43:E43"/>
    <mergeCell ref="D44:E44"/>
    <mergeCell ref="B22:C22"/>
    <mergeCell ref="B23:C23"/>
    <mergeCell ref="B24:C24"/>
    <mergeCell ref="B25:C25"/>
    <mergeCell ref="B26:C26"/>
    <mergeCell ref="B27:C27"/>
    <mergeCell ref="B28:C28"/>
    <mergeCell ref="B29:C29"/>
    <mergeCell ref="D25:E25"/>
    <mergeCell ref="D26:E26"/>
    <mergeCell ref="D27:E27"/>
    <mergeCell ref="D28:E28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A5" sqref="A5:N5"/>
    </sheetView>
  </sheetViews>
  <sheetFormatPr defaultRowHeight="15" x14ac:dyDescent="0.25"/>
  <cols>
    <col min="11" max="11" width="2.5703125" customWidth="1"/>
    <col min="12" max="14" width="8.85546875" hidden="1" customWidth="1"/>
  </cols>
  <sheetData>
    <row r="1" spans="1:14" x14ac:dyDescent="0.25">
      <c r="A1" s="73" t="s">
        <v>4</v>
      </c>
      <c r="B1" s="73" t="s">
        <v>4</v>
      </c>
      <c r="C1" s="73" t="s">
        <v>4</v>
      </c>
      <c r="D1" s="73" t="s">
        <v>4</v>
      </c>
      <c r="E1" s="73" t="s">
        <v>4</v>
      </c>
      <c r="F1" s="73" t="s">
        <v>4</v>
      </c>
      <c r="G1" s="73" t="s">
        <v>4</v>
      </c>
      <c r="H1" s="73" t="s">
        <v>4</v>
      </c>
      <c r="I1" s="73" t="s">
        <v>4</v>
      </c>
      <c r="J1" s="73" t="s">
        <v>4</v>
      </c>
      <c r="K1" s="73" t="s">
        <v>4</v>
      </c>
      <c r="L1" s="73" t="s">
        <v>4</v>
      </c>
      <c r="M1" s="73" t="s">
        <v>4</v>
      </c>
      <c r="N1" s="73" t="s">
        <v>4</v>
      </c>
    </row>
    <row r="2" spans="1:14" ht="40.9" customHeight="1" x14ac:dyDescent="0.25">
      <c r="A2" s="74" t="s">
        <v>5</v>
      </c>
      <c r="B2" s="74" t="s">
        <v>5</v>
      </c>
      <c r="C2" s="74" t="s">
        <v>5</v>
      </c>
      <c r="D2" s="74" t="s">
        <v>5</v>
      </c>
      <c r="E2" s="74" t="s">
        <v>5</v>
      </c>
      <c r="F2" s="74" t="s">
        <v>5</v>
      </c>
      <c r="G2" s="74" t="s">
        <v>5</v>
      </c>
      <c r="H2" s="74" t="s">
        <v>5</v>
      </c>
      <c r="I2" s="74" t="s">
        <v>5</v>
      </c>
      <c r="J2" s="74" t="s">
        <v>5</v>
      </c>
      <c r="K2" s="74" t="s">
        <v>5</v>
      </c>
      <c r="L2" s="74" t="s">
        <v>5</v>
      </c>
      <c r="M2" s="74" t="s">
        <v>5</v>
      </c>
      <c r="N2" s="74" t="s">
        <v>5</v>
      </c>
    </row>
    <row r="3" spans="1:14" ht="52.9" customHeight="1" x14ac:dyDescent="0.25">
      <c r="A3" s="67" t="s">
        <v>56</v>
      </c>
      <c r="B3" s="67" t="s">
        <v>6</v>
      </c>
      <c r="C3" s="67" t="s">
        <v>6</v>
      </c>
      <c r="D3" s="67" t="s">
        <v>6</v>
      </c>
      <c r="E3" s="67" t="s">
        <v>6</v>
      </c>
      <c r="F3" s="67" t="s">
        <v>6</v>
      </c>
      <c r="G3" s="67" t="s">
        <v>6</v>
      </c>
      <c r="H3" s="67" t="s">
        <v>6</v>
      </c>
      <c r="I3" s="67" t="s">
        <v>6</v>
      </c>
      <c r="J3" s="67" t="s">
        <v>6</v>
      </c>
      <c r="K3" s="67" t="s">
        <v>6</v>
      </c>
      <c r="L3" s="67" t="s">
        <v>6</v>
      </c>
      <c r="M3" s="67" t="s">
        <v>6</v>
      </c>
      <c r="N3" s="67" t="s">
        <v>6</v>
      </c>
    </row>
    <row r="4" spans="1:14" ht="19.899999999999999" customHeight="1" x14ac:dyDescent="0.25">
      <c r="A4" s="75" t="s">
        <v>16</v>
      </c>
      <c r="B4" s="64" t="s">
        <v>7</v>
      </c>
      <c r="C4" s="64" t="s">
        <v>7</v>
      </c>
      <c r="D4" s="64" t="s">
        <v>7</v>
      </c>
      <c r="E4" s="64" t="s">
        <v>7</v>
      </c>
      <c r="F4" s="64" t="s">
        <v>7</v>
      </c>
      <c r="G4" s="64" t="s">
        <v>7</v>
      </c>
      <c r="H4" s="64" t="s">
        <v>7</v>
      </c>
      <c r="I4" s="64" t="s">
        <v>7</v>
      </c>
      <c r="J4" s="64" t="s">
        <v>7</v>
      </c>
      <c r="K4" s="64" t="s">
        <v>7</v>
      </c>
      <c r="L4" s="64" t="s">
        <v>7</v>
      </c>
      <c r="M4" s="64" t="s">
        <v>7</v>
      </c>
      <c r="N4" s="64" t="s">
        <v>7</v>
      </c>
    </row>
    <row r="5" spans="1:14" ht="39" customHeight="1" x14ac:dyDescent="0.25">
      <c r="A5" s="65" t="s">
        <v>86</v>
      </c>
      <c r="B5" s="66" t="s">
        <v>8</v>
      </c>
      <c r="C5" s="66" t="s">
        <v>8</v>
      </c>
      <c r="D5" s="66" t="s">
        <v>8</v>
      </c>
      <c r="E5" s="66" t="s">
        <v>8</v>
      </c>
      <c r="F5" s="66" t="s">
        <v>8</v>
      </c>
      <c r="G5" s="66" t="s">
        <v>8</v>
      </c>
      <c r="H5" s="66" t="s">
        <v>8</v>
      </c>
      <c r="I5" s="66" t="s">
        <v>8</v>
      </c>
      <c r="J5" s="66" t="s">
        <v>8</v>
      </c>
      <c r="K5" s="66" t="s">
        <v>8</v>
      </c>
      <c r="L5" s="66" t="s">
        <v>8</v>
      </c>
      <c r="M5" s="66" t="s">
        <v>8</v>
      </c>
      <c r="N5" s="66" t="s">
        <v>8</v>
      </c>
    </row>
    <row r="6" spans="1:14" x14ac:dyDescent="0.25">
      <c r="A6" s="72" t="s">
        <v>9</v>
      </c>
      <c r="B6" s="72" t="s">
        <v>9</v>
      </c>
      <c r="C6" s="72" t="s">
        <v>9</v>
      </c>
      <c r="D6" s="72" t="s">
        <v>9</v>
      </c>
      <c r="E6" s="72" t="s">
        <v>9</v>
      </c>
      <c r="F6" s="72" t="s">
        <v>9</v>
      </c>
      <c r="G6" s="72" t="s">
        <v>9</v>
      </c>
      <c r="H6" s="72" t="s">
        <v>9</v>
      </c>
      <c r="I6" s="72" t="s">
        <v>9</v>
      </c>
      <c r="J6" s="72" t="s">
        <v>9</v>
      </c>
      <c r="K6" s="72" t="s">
        <v>9</v>
      </c>
      <c r="L6" s="72" t="s">
        <v>9</v>
      </c>
      <c r="M6" s="72" t="s">
        <v>9</v>
      </c>
      <c r="N6" s="72" t="s">
        <v>9</v>
      </c>
    </row>
    <row r="7" spans="1:14" x14ac:dyDescent="0.25">
      <c r="A7" s="64" t="s">
        <v>10</v>
      </c>
      <c r="B7" s="64" t="s">
        <v>10</v>
      </c>
      <c r="C7" s="64" t="s">
        <v>10</v>
      </c>
      <c r="D7" s="64" t="s">
        <v>10</v>
      </c>
      <c r="E7" s="64" t="s">
        <v>10</v>
      </c>
      <c r="F7" s="64" t="s">
        <v>10</v>
      </c>
      <c r="G7" s="64" t="s">
        <v>10</v>
      </c>
      <c r="H7" s="64" t="s">
        <v>10</v>
      </c>
      <c r="I7" s="64" t="s">
        <v>10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</row>
    <row r="8" spans="1:14" ht="39.6" customHeight="1" x14ac:dyDescent="0.25">
      <c r="A8" s="65" t="s">
        <v>19</v>
      </c>
      <c r="B8" s="66" t="s">
        <v>11</v>
      </c>
      <c r="C8" s="66" t="s">
        <v>11</v>
      </c>
      <c r="D8" s="66" t="s">
        <v>11</v>
      </c>
      <c r="E8" s="66" t="s">
        <v>11</v>
      </c>
      <c r="F8" s="66" t="s">
        <v>11</v>
      </c>
      <c r="G8" s="66" t="s">
        <v>11</v>
      </c>
      <c r="H8" s="66" t="s">
        <v>11</v>
      </c>
      <c r="I8" s="66" t="s">
        <v>11</v>
      </c>
      <c r="J8" s="66" t="s">
        <v>11</v>
      </c>
      <c r="K8" s="66" t="s">
        <v>11</v>
      </c>
      <c r="L8" s="66" t="s">
        <v>11</v>
      </c>
      <c r="M8" s="66" t="s">
        <v>11</v>
      </c>
      <c r="N8" s="66" t="s">
        <v>11</v>
      </c>
    </row>
    <row r="9" spans="1:14" ht="41.45" customHeight="1" x14ac:dyDescent="0.25">
      <c r="A9" s="67" t="s">
        <v>12</v>
      </c>
      <c r="B9" s="67" t="s">
        <v>12</v>
      </c>
      <c r="C9" s="67" t="s">
        <v>12</v>
      </c>
      <c r="D9" s="67" t="s">
        <v>12</v>
      </c>
      <c r="E9" s="67" t="s">
        <v>12</v>
      </c>
      <c r="F9" s="67" t="s">
        <v>12</v>
      </c>
      <c r="G9" s="67" t="s">
        <v>12</v>
      </c>
      <c r="H9" s="67" t="s">
        <v>12</v>
      </c>
      <c r="I9" s="67" t="s">
        <v>12</v>
      </c>
      <c r="J9" s="67" t="s">
        <v>12</v>
      </c>
      <c r="K9" s="67" t="s">
        <v>12</v>
      </c>
      <c r="L9" s="67" t="s">
        <v>12</v>
      </c>
      <c r="M9" s="67" t="s">
        <v>12</v>
      </c>
      <c r="N9" s="67" t="s">
        <v>12</v>
      </c>
    </row>
    <row r="10" spans="1:14" ht="25.9" customHeight="1" x14ac:dyDescent="0.25">
      <c r="A10" s="68" t="s">
        <v>17</v>
      </c>
      <c r="B10" s="68" t="s">
        <v>13</v>
      </c>
      <c r="C10" s="68" t="s">
        <v>13</v>
      </c>
      <c r="D10" s="68" t="s">
        <v>13</v>
      </c>
      <c r="N10" s="3"/>
    </row>
    <row r="11" spans="1:14" ht="30.75" customHeight="1" x14ac:dyDescent="0.25">
      <c r="A11" s="71" t="s">
        <v>22</v>
      </c>
      <c r="B11" s="71"/>
      <c r="C11" s="71"/>
      <c r="D11" s="71"/>
      <c r="N11" s="3"/>
    </row>
    <row r="12" spans="1:14" ht="15" customHeight="1" x14ac:dyDescent="0.25">
      <c r="A12" s="71"/>
      <c r="B12" s="71"/>
      <c r="C12" s="71"/>
      <c r="D12" s="71"/>
    </row>
    <row r="13" spans="1:14" ht="15" customHeight="1" x14ac:dyDescent="0.25">
      <c r="A13" s="71"/>
      <c r="B13" s="71"/>
      <c r="C13" s="71"/>
      <c r="D13" s="71"/>
      <c r="E13" s="69"/>
      <c r="F13" s="69" t="s">
        <v>11</v>
      </c>
      <c r="G13" s="69" t="s">
        <v>11</v>
      </c>
      <c r="H13" s="69" t="s">
        <v>11</v>
      </c>
      <c r="I13" s="70" t="s">
        <v>21</v>
      </c>
      <c r="J13" s="70" t="s">
        <v>11</v>
      </c>
      <c r="K13" s="70" t="s">
        <v>11</v>
      </c>
      <c r="L13" s="70" t="s">
        <v>11</v>
      </c>
      <c r="M13" s="70" t="s">
        <v>11</v>
      </c>
    </row>
    <row r="14" spans="1:14" ht="15" customHeight="1" x14ac:dyDescent="0.25">
      <c r="A14" s="71"/>
      <c r="B14" s="71"/>
      <c r="C14" s="71"/>
      <c r="D14" s="71"/>
      <c r="E14" s="62" t="s">
        <v>14</v>
      </c>
      <c r="F14" s="62" t="s">
        <v>14</v>
      </c>
      <c r="G14" s="62" t="s">
        <v>14</v>
      </c>
      <c r="H14" s="62" t="s">
        <v>14</v>
      </c>
      <c r="I14" s="63" t="s">
        <v>15</v>
      </c>
      <c r="J14" s="63" t="s">
        <v>15</v>
      </c>
      <c r="K14" s="63" t="s">
        <v>15</v>
      </c>
      <c r="L14" s="63" t="s">
        <v>15</v>
      </c>
      <c r="M14" s="63" t="s">
        <v>15</v>
      </c>
    </row>
  </sheetData>
  <mergeCells count="15">
    <mergeCell ref="A6:N6"/>
    <mergeCell ref="A1:N1"/>
    <mergeCell ref="A2:N2"/>
    <mergeCell ref="A3:N3"/>
    <mergeCell ref="A4:N4"/>
    <mergeCell ref="A5:N5"/>
    <mergeCell ref="E14:H14"/>
    <mergeCell ref="I14:M14"/>
    <mergeCell ref="A7:N7"/>
    <mergeCell ref="A8:N8"/>
    <mergeCell ref="A9:N9"/>
    <mergeCell ref="A10:D10"/>
    <mergeCell ref="E13:H13"/>
    <mergeCell ref="I13:M13"/>
    <mergeCell ref="A11:D14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 16.2024</vt:lpstr>
      <vt:lpstr>Протокол НМЦК</vt:lpstr>
      <vt:lpstr>'НМЦК 16.2024'!Область_печати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Богатырёва Анастасия Андреевна</cp:lastModifiedBy>
  <cp:lastPrinted>2024-10-31T06:57:48Z</cp:lastPrinted>
  <dcterms:created xsi:type="dcterms:W3CDTF">2021-03-25T06:47:34Z</dcterms:created>
  <dcterms:modified xsi:type="dcterms:W3CDTF">2024-11-18T10:51:59Z</dcterms:modified>
</cp:coreProperties>
</file>