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Закупки_2025_РЕГПОРЯДОК 44-ФЗ\Размещение\16. СМР_Нижнегорская (капитальный ремонт) (№16_2025-РП)\!! Извещение\"/>
    </mc:Choice>
  </mc:AlternateContent>
  <bookViews>
    <workbookView xWindow="-90" yWindow="135" windowWidth="20640" windowHeight="12690"/>
  </bookViews>
  <sheets>
    <sheet name="НМЦК нов" sheetId="2" r:id="rId1"/>
    <sheet name="Протокол НМЦК" sheetId="3" r:id="rId2"/>
  </sheets>
  <definedNames>
    <definedName name="_xlnm.Print_Area" localSheetId="0">'НМЦК нов'!$A$1:$O$62</definedName>
  </definedNames>
  <calcPr calcId="162913"/>
</workbook>
</file>

<file path=xl/calcChain.xml><?xml version="1.0" encoding="utf-8"?>
<calcChain xmlns="http://schemas.openxmlformats.org/spreadsheetml/2006/main">
  <c r="K25" i="2" l="1"/>
  <c r="M25" i="2" s="1"/>
  <c r="O25" i="2" l="1"/>
  <c r="M31" i="2"/>
  <c r="E32" i="2"/>
  <c r="I26" i="2" l="1"/>
  <c r="G26" i="2"/>
  <c r="G32" i="2" s="1"/>
  <c r="I32" i="2" l="1"/>
  <c r="D26" i="2"/>
  <c r="K26" i="2" s="1"/>
  <c r="K31" i="2" l="1"/>
  <c r="K32" i="2" s="1"/>
  <c r="M26" i="2"/>
  <c r="K29" i="2"/>
  <c r="M29" i="2" s="1"/>
  <c r="O29" i="2" s="1"/>
  <c r="K34" i="2" l="1"/>
  <c r="K35" i="2" s="1"/>
  <c r="O26" i="2"/>
  <c r="M32" i="2"/>
  <c r="D32" i="2"/>
  <c r="M34" i="2" l="1"/>
  <c r="M35" i="2" s="1"/>
  <c r="O31" i="2"/>
  <c r="O32" i="2" s="1"/>
  <c r="O34" i="2" l="1"/>
  <c r="O35" i="2" s="1"/>
</calcChain>
</file>

<file path=xl/sharedStrings.xml><?xml version="1.0" encoding="utf-8"?>
<sst xmlns="http://schemas.openxmlformats.org/spreadsheetml/2006/main" count="173" uniqueCount="87">
  <si>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</si>
  <si>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</si>
  <si>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</si>
  <si>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</si>
  <si>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</si>
  <si>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</si>
  <si>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</si>
  <si>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</si>
  <si>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</si>
  <si>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</si>
  <si>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</si>
  <si>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</si>
  <si>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</si>
  <si>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</si>
  <si>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</si>
  <si>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</si>
  <si>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</si>
  <si>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</si>
  <si>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</si>
  <si>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</si>
  <si>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</si>
  <si>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</si>
  <si>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</si>
  <si>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</si>
  <si>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</si>
  <si>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</si>
  <si>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</si>
  <si>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</si>
  <si>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</si>
  <si>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</si>
  <si>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1.</t>
  </si>
  <si>
    <t>2.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</si>
  <si>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</si>
  <si>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</si>
  <si>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Расчёт индекса прогнозной инфляции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</si>
  <si>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</si>
  <si>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</si>
  <si>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</si>
  <si>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</si>
  <si>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Приложение № 1</t>
  </si>
  <si>
    <t>начальная (максимальная) цена контракта включает в себя расходы на</t>
  </si>
  <si>
    <t xml:space="preserve">Выполнение строительно-монтажных работ, сдачу в эксплуатацию объекта капитального строительства. 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</si>
  <si>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</si>
  <si>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</si>
  <si>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</si>
  <si>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</si>
  <si>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</si>
  <si>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Начало строительства</t>
  </si>
  <si>
    <t>Окончание строительства</t>
  </si>
  <si>
    <t>Дата формирования НМЦК</t>
  </si>
  <si>
    <t xml:space="preserve">     Заказчик:</t>
  </si>
  <si>
    <t>Стоимость работ в
ценах на дату
утверждения сметной
документации
IIкв.2025 г.</t>
  </si>
  <si>
    <t>Продолжительность строительства</t>
  </si>
  <si>
    <t>Годовой индекс прогнозной инфляции на 2025г:</t>
  </si>
  <si>
    <t>Ежемесячный индекс прогнозной инфляции на 2025 =</t>
  </si>
  <si>
    <t>К на 2025 =</t>
  </si>
  <si>
    <t>___________________________Е.Ю.Плющаков</t>
  </si>
  <si>
    <t>Расчёт индекса фактической инфляции с использованием ИПЦ Росстата</t>
  </si>
  <si>
    <t>Итого индека фактической инфляции:</t>
  </si>
  <si>
    <t>Годовой индекс прогнозной инфляции на 2026г:</t>
  </si>
  <si>
    <t>Ежемесячный индекс прогнозной инфляции на 2026 =</t>
  </si>
  <si>
    <t>Индексы прогнозной инфляции на  периода исполнения контракта:</t>
  </si>
  <si>
    <t>К на 2026 =</t>
  </si>
  <si>
    <t xml:space="preserve"> Начальник УКС и ИЗО                            ГУП РК «Крымтеплокоммунэнерго </t>
  </si>
  <si>
    <t xml:space="preserve"> "Реконструкция  котельной, расположенной  по  адресу:Республика Крым, Белогорский  район, г.Белогорск, Нижнегорская, 37А"                      </t>
  </si>
  <si>
    <t xml:space="preserve"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
№ 91-1-1-3-0764477-2025 от 16.12.2025 г.
 Начальная (максимальная) цена контракта определена и обоснована посредством применения проектно-сметного метода, в ценах  II-го квартала 2025г. 
</t>
  </si>
  <si>
    <t>Стоимость работ в
ценах на дату
формирования
начальной
(максимальной)
цены контракта
IV кв. 2025</t>
  </si>
  <si>
    <t>16.12.2025г</t>
  </si>
  <si>
    <t>Реконструкция  котельной, расположенной  по  адресу:Республика Крым, Белогорский  район, г.Белогорск, Нижнегорская, 37А</t>
  </si>
  <si>
    <t>Непредвиденные затраты - 2%</t>
  </si>
  <si>
    <t>Декабрь 2025 г.</t>
  </si>
  <si>
    <t>Декабрь 2025 г</t>
  </si>
  <si>
    <t>Октябрь 2026 г</t>
  </si>
  <si>
    <t>11 месяцев</t>
  </si>
  <si>
    <t>Доля сметной стоимости, подлежащая выполнению подрядчиком в 2025г.(1месяц/11 месяцев)</t>
  </si>
  <si>
    <t>Доля сметной стоимости, подлежащая выполнению подрядчиком в 2026г.(10месяца/11 месяцев)</t>
  </si>
  <si>
    <t>¹²√1.074</t>
  </si>
  <si>
    <t>¹²√1.055</t>
  </si>
  <si>
    <t>(1 - 1)/2 + 1</t>
  </si>
  <si>
    <t>1 * (1.0045 + 1.0045¹⁰)/2</t>
  </si>
  <si>
    <t>Итого индекс прогнозной инфляции: 0.091*1.00+0.909*1.0252</t>
  </si>
  <si>
    <t>Уровень цен на дату утвержденния проектной документации</t>
  </si>
  <si>
    <t>IVквартал 2025 г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</si>
  <si>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96952771.88 руб. (девяносто шесть миллионов девятьсот пятьдесят две тысячи семьсот семьдесят один рубль, 88 копеек).</t>
    </r>
  </si>
  <si>
    <t>Итого НМЦК: 96952771.88 руб. (девяносто шесть миллионов девятьсот пятьдесят две тысячи семьсот семьдесят один рубль, 88 копеек).</t>
  </si>
  <si>
    <r>
      <t xml:space="preserve">Выполнение строительно-монтажных  работ на объекте:  "Реконструкция  котельной, расположенной  по  адресу:Республика Крым, Белогорский  район, г.Белогорск, Нижнегорская, 37А"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(предмет закупки)</t>
    </r>
  </si>
  <si>
    <t>ОБОСНОВАНИЕ НАЧАЛЬНОЙ (МАКСИМАЛЬНОЙ) ЦЕНЫ КОНТРАКТА 
Выполнение строительно-монтажных работ на объекте: "Реконструкция  котельной, расположенной  по  адресу:Республика Крым, Белогорский  район, г.Белогорск, Нижнегорская, 37А"                                                                                                                                                                                                                                                                                 (предмет закупки)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</si>
</sst>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4"/>
      <color rgb="FF080000"/>
      <name val="Times New Roman"/>
      <family val="1"/>
      <charset val="204"/>
    </font>
    <font>
      <sz val="10"/>
      <color rgb="FF080000"/>
      <name val="Times New Roman CYR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vertical="top"/>
    </xf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  <xf numFmtId="0" fontId="0" fillId="0" borderId="0" xfId="0" applyFont="1"/>
    <xf numFmtId="0" fontId="11" fillId="2" borderId="0" xfId="0" applyFont="1" applyFill="1" applyBorder="1" applyAlignment="1" applyProtection="1">
      <alignment vertical="top" wrapText="1" readingOrder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/>
    <xf numFmtId="164" fontId="0" fillId="0" borderId="2" xfId="0" applyNumberFormat="1" applyBorder="1"/>
    <xf numFmtId="2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/>
    </xf>
    <xf numFmtId="2" fontId="14" fillId="0" borderId="2" xfId="0" applyNumberFormat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2" fontId="0" fillId="0" borderId="2" xfId="0" applyNumberFormat="1" applyFont="1" applyBorder="1" applyAlignment="1">
      <alignment horizontal="center" vertical="top" wrapText="1"/>
    </xf>
    <xf numFmtId="2" fontId="0" fillId="0" borderId="2" xfId="0" applyNumberFormat="1" applyBorder="1"/>
    <xf numFmtId="2" fontId="1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0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15" fillId="0" borderId="2" xfId="0" applyNumberFormat="1" applyFont="1" applyBorder="1" applyAlignment="1">
      <alignment horizontal="center" vertical="top" wrapText="1"/>
    </xf>
    <xf numFmtId="165" fontId="0" fillId="0" borderId="2" xfId="0" applyNumberFormat="1" applyBorder="1" applyAlignment="1">
      <alignment horizontal="center" vertical="top"/>
    </xf>
    <xf numFmtId="165" fontId="0" fillId="0" borderId="2" xfId="0" applyNumberFormat="1" applyFont="1" applyBorder="1" applyAlignment="1">
      <alignment horizontal="center" vertical="top" wrapText="1"/>
    </xf>
    <xf numFmtId="165" fontId="16" fillId="0" borderId="2" xfId="0" applyNumberFormat="1" applyFont="1" applyBorder="1" applyAlignment="1">
      <alignment horizontal="center" vertical="top" wrapText="1"/>
    </xf>
    <xf numFmtId="165" fontId="17" fillId="0" borderId="2" xfId="0" applyNumberFormat="1" applyFont="1" applyBorder="1" applyAlignment="1">
      <alignment horizontal="center" vertical="top"/>
    </xf>
    <xf numFmtId="0" fontId="0" fillId="0" borderId="0" xfId="0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1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165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0" fillId="0" borderId="2" xfId="0" applyNumberForma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0" fillId="2" borderId="4" xfId="0" applyFont="1" applyFill="1" applyBorder="1" applyAlignment="1" applyProtection="1">
      <alignment horizontal="center" vertical="top" wrapText="1" readingOrder="1"/>
    </xf>
    <xf numFmtId="0" fontId="10" fillId="2" borderId="0" xfId="0" applyFont="1" applyFill="1" applyBorder="1" applyAlignment="1" applyProtection="1">
      <alignment horizontal="right" vertical="top" wrapText="1" readingOrder="1"/>
    </xf>
    <xf numFmtId="0" fontId="8" fillId="2" borderId="0" xfId="0" applyFont="1" applyFill="1" applyBorder="1" applyAlignment="1" applyProtection="1">
      <alignment horizontal="left" vertical="top" wrapText="1" readingOrder="1"/>
    </xf>
    <xf numFmtId="0" fontId="8" fillId="2" borderId="3" xfId="0" applyFont="1" applyFill="1" applyBorder="1" applyAlignment="1" applyProtection="1">
      <alignment horizontal="left" vertical="top" wrapText="1" readingOrder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9" fillId="2" borderId="3" xfId="0" applyFont="1" applyFill="1" applyBorder="1" applyAlignment="1" applyProtection="1">
      <alignment horizontal="left" vertical="top" wrapText="1" readingOrder="1"/>
    </xf>
    <xf numFmtId="0" fontId="11" fillId="2" borderId="0" xfId="0" applyFont="1" applyFill="1" applyBorder="1" applyAlignment="1" applyProtection="1">
      <alignment horizontal="center" wrapText="1" readingOrder="1"/>
    </xf>
    <xf numFmtId="0" fontId="7" fillId="0" borderId="1" xfId="0" applyFont="1" applyBorder="1" applyAlignment="1">
      <alignment wrapText="1"/>
    </xf>
    <xf numFmtId="0" fontId="12" fillId="2" borderId="4" xfId="0" applyFont="1" applyFill="1" applyBorder="1" applyAlignment="1" applyProtection="1">
      <alignment horizontal="right" vertical="top" wrapText="1" readingOrder="1"/>
    </xf>
    <xf numFmtId="0" fontId="12" fillId="2" borderId="4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55</xdr:row>
      <xdr:rowOff>0</xdr:rowOff>
    </xdr:from>
    <xdr:to>
      <xdr:col>4</xdr:col>
      <xdr:colOff>342900</xdr:colOff>
      <xdr:row>56</xdr:row>
      <xdr:rowOff>157596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  <xdr:twoCellAnchor editAs="oneCell">
    <xdr:from>
      <xdr:col>2</xdr:col>
      <xdr:colOff>1080800</xdr:colOff>
      <xdr:row>51</xdr:row>
      <xdr:rowOff>17320</xdr:rowOff>
    </xdr:from>
    <xdr:to>
      <xdr:col>4</xdr:col>
      <xdr:colOff>342900</xdr:colOff>
      <xdr:row>53</xdr:row>
      <xdr:rowOff>3466</xdr:rowOff>
    </xdr:to>
    <xdr:sp macro="" textlink="">
      <xdr:nvSpPr>
        <xdr:cNvPr id="10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376200" y="16105045"/>
          <a:ext cx="1957675" cy="36714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view="pageBreakPreview" zoomScaleNormal="100" zoomScaleSheetLayoutView="100" workbookViewId="0">
      <selection activeCell="A59" sqref="A59:XFD63"/>
    </sheetView>
  </sheetViews>
  <sheetFormatPr defaultRowHeight="15" x14ac:dyDescent="0.25"/>
  <cols>
    <col min="1" max="1" width="4.5703125" customWidth="1"/>
    <col min="2" max="2" width="14.85546875" customWidth="1"/>
    <col min="3" max="3" width="22.85546875" customWidth="1"/>
    <col min="4" max="4" width="17.5703125" customWidth="1"/>
    <col min="5" max="5" width="9.5703125" customWidth="1"/>
    <col min="6" max="6" width="6.28515625" customWidth="1"/>
    <col min="7" max="7" width="8.85546875" customWidth="1"/>
    <col min="8" max="8" width="3.5703125" customWidth="1"/>
    <col min="9" max="9" width="5.42578125" customWidth="1"/>
    <col min="10" max="10" width="7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  <col min="16" max="16" width="16.5703125" customWidth="1"/>
  </cols>
  <sheetData>
    <row r="1" spans="1:15" ht="18.75" customHeight="1" x14ac:dyDescent="0.25">
      <c r="A1" s="63" t="s">
        <v>86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6.7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.2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8.75" customHeight="1" x14ac:dyDescent="0.25">
      <c r="A5" s="65" t="s">
        <v>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8.7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8.75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5" ht="7.9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2.75" hidden="1" customHeight="1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ht="15" hidden="1" customHeigh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5" ht="15" hidden="1" customHeight="1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ht="15" customHeight="1" x14ac:dyDescent="0.25">
      <c r="A12" s="65" t="s">
        <v>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ht="8.2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ht="39" customHeight="1" x14ac:dyDescent="0.25">
      <c r="A14" s="53" t="s">
        <v>4</v>
      </c>
      <c r="B14" s="53"/>
      <c r="C14" s="53"/>
      <c r="D14" s="53"/>
      <c r="E14" s="53"/>
      <c r="F14" s="53"/>
      <c r="G14" s="53"/>
      <c r="H14" s="66" t="s">
        <v>64</v>
      </c>
      <c r="I14" s="66"/>
      <c r="J14" s="66"/>
      <c r="K14" s="66"/>
      <c r="L14" s="66"/>
      <c r="M14" s="66"/>
      <c r="N14" s="66"/>
      <c r="O14" s="66"/>
    </row>
    <row r="15" spans="1:15" ht="99" customHeight="1" x14ac:dyDescent="0.25">
      <c r="A15" s="53" t="s">
        <v>5</v>
      </c>
      <c r="B15" s="53"/>
      <c r="C15" s="53"/>
      <c r="D15" s="53"/>
      <c r="E15" s="53"/>
      <c r="F15" s="53"/>
      <c r="G15" s="53"/>
      <c r="H15" s="66" t="s">
        <v>65</v>
      </c>
      <c r="I15" s="66"/>
      <c r="J15" s="66"/>
      <c r="K15" s="66"/>
      <c r="L15" s="66"/>
      <c r="M15" s="66"/>
      <c r="N15" s="66"/>
      <c r="O15" s="66"/>
    </row>
    <row r="16" spans="1:15" ht="15.75" x14ac:dyDescent="0.25">
      <c r="A16" s="53" t="s">
        <v>6</v>
      </c>
      <c r="B16" s="53"/>
      <c r="C16" s="53"/>
      <c r="D16" s="53"/>
      <c r="E16" s="53"/>
      <c r="F16" s="53"/>
      <c r="G16" s="53"/>
      <c r="H16" s="50" t="s">
        <v>67</v>
      </c>
      <c r="I16" s="50"/>
      <c r="J16" s="50"/>
      <c r="K16" s="50"/>
      <c r="L16" s="50"/>
      <c r="M16" s="50"/>
      <c r="N16" s="50"/>
      <c r="O16" s="50"/>
    </row>
    <row r="17" spans="1:16" ht="15.75" x14ac:dyDescent="0.25">
      <c r="A17" s="51" t="s">
        <v>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6" x14ac:dyDescent="0.25">
      <c r="A18" s="52" t="s">
        <v>8</v>
      </c>
      <c r="B18" s="4"/>
      <c r="C18" s="52" t="s">
        <v>10</v>
      </c>
      <c r="D18" s="52"/>
      <c r="E18" s="52"/>
      <c r="F18" s="52"/>
      <c r="G18" s="52"/>
      <c r="H18" s="52"/>
      <c r="I18" s="52"/>
      <c r="J18" s="52"/>
      <c r="K18" s="52" t="s">
        <v>51</v>
      </c>
      <c r="L18" s="52" t="s">
        <v>3</v>
      </c>
      <c r="M18" s="52" t="s">
        <v>66</v>
      </c>
      <c r="N18" s="52" t="s">
        <v>2</v>
      </c>
      <c r="O18" s="52" t="s">
        <v>1</v>
      </c>
    </row>
    <row r="19" spans="1:16" ht="105.75" customHeight="1" x14ac:dyDescent="0.25">
      <c r="A19" s="52"/>
      <c r="B19" s="13" t="s">
        <v>18</v>
      </c>
      <c r="C19" s="13" t="s">
        <v>9</v>
      </c>
      <c r="D19" s="13" t="s">
        <v>11</v>
      </c>
      <c r="E19" s="52" t="s">
        <v>12</v>
      </c>
      <c r="F19" s="52"/>
      <c r="G19" s="52" t="s">
        <v>13</v>
      </c>
      <c r="H19" s="52"/>
      <c r="I19" s="52" t="s">
        <v>14</v>
      </c>
      <c r="J19" s="52"/>
      <c r="K19" s="52"/>
      <c r="L19" s="52"/>
      <c r="M19" s="52"/>
      <c r="N19" s="52"/>
      <c r="O19" s="52"/>
    </row>
    <row r="20" spans="1:16" s="12" customFormat="1" x14ac:dyDescent="0.25">
      <c r="A20" s="5">
        <v>1</v>
      </c>
      <c r="B20" s="6">
        <v>2</v>
      </c>
      <c r="C20" s="13">
        <v>3</v>
      </c>
      <c r="D20" s="5">
        <v>4</v>
      </c>
      <c r="E20" s="52">
        <v>5</v>
      </c>
      <c r="F20" s="52"/>
      <c r="G20" s="52">
        <v>6</v>
      </c>
      <c r="H20" s="52"/>
      <c r="I20" s="52">
        <v>7</v>
      </c>
      <c r="J20" s="52"/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1:16" x14ac:dyDescent="0.25">
      <c r="A21" s="7" t="s">
        <v>15</v>
      </c>
      <c r="B21" s="4"/>
      <c r="C21" s="4"/>
      <c r="D21" s="4"/>
      <c r="E21" s="52"/>
      <c r="F21" s="52"/>
      <c r="G21" s="52"/>
      <c r="H21" s="52"/>
      <c r="I21" s="52"/>
      <c r="J21" s="52"/>
      <c r="K21" s="4"/>
      <c r="L21" s="4"/>
      <c r="M21" s="4"/>
      <c r="N21" s="4"/>
      <c r="O21" s="4"/>
    </row>
    <row r="22" spans="1:16" x14ac:dyDescent="0.25">
      <c r="A22" s="4"/>
      <c r="B22" s="4"/>
      <c r="C22" s="4"/>
      <c r="D22" s="4"/>
      <c r="E22" s="52"/>
      <c r="F22" s="52"/>
      <c r="G22" s="52"/>
      <c r="H22" s="52"/>
      <c r="I22" s="52"/>
      <c r="J22" s="52"/>
      <c r="K22" s="4"/>
      <c r="L22" s="4"/>
      <c r="M22" s="4"/>
      <c r="N22" s="4"/>
      <c r="O22" s="4"/>
    </row>
    <row r="23" spans="1:16" x14ac:dyDescent="0.25">
      <c r="A23" s="7" t="s">
        <v>16</v>
      </c>
      <c r="B23" s="4"/>
      <c r="C23" s="4"/>
      <c r="D23" s="27">
        <v>0</v>
      </c>
      <c r="E23" s="67">
        <v>0</v>
      </c>
      <c r="F23" s="67"/>
      <c r="G23" s="67">
        <v>0</v>
      </c>
      <c r="H23" s="67"/>
      <c r="I23" s="67">
        <v>0</v>
      </c>
      <c r="J23" s="67"/>
      <c r="K23" s="27">
        <v>0</v>
      </c>
      <c r="L23" s="8"/>
      <c r="M23" s="27">
        <v>0</v>
      </c>
      <c r="N23" s="8"/>
      <c r="O23" s="27">
        <v>0</v>
      </c>
    </row>
    <row r="24" spans="1:16" x14ac:dyDescent="0.25">
      <c r="A24" s="7" t="s">
        <v>17</v>
      </c>
      <c r="B24" s="4"/>
      <c r="C24" s="4"/>
      <c r="D24" s="4"/>
      <c r="E24" s="52"/>
      <c r="F24" s="52"/>
      <c r="G24" s="52"/>
      <c r="H24" s="52"/>
      <c r="I24" s="52"/>
      <c r="J24" s="52"/>
      <c r="K24" s="4"/>
      <c r="L24" s="4"/>
      <c r="M24" s="4"/>
      <c r="N24" s="4"/>
      <c r="O24" s="4"/>
    </row>
    <row r="25" spans="1:16" ht="100.9" customHeight="1" x14ac:dyDescent="0.25">
      <c r="A25" s="4">
        <v>2</v>
      </c>
      <c r="B25" s="14">
        <v>36893</v>
      </c>
      <c r="C25" s="6" t="s">
        <v>68</v>
      </c>
      <c r="D25" s="28">
        <v>40564.6</v>
      </c>
      <c r="E25" s="52">
        <v>6814.93</v>
      </c>
      <c r="F25" s="52"/>
      <c r="G25" s="68">
        <v>28029.87</v>
      </c>
      <c r="H25" s="68"/>
      <c r="I25" s="69">
        <v>2027.0854300000001</v>
      </c>
      <c r="J25" s="69"/>
      <c r="K25" s="43">
        <f>D25+E25+G25+I25</f>
        <v>77436.485430000001</v>
      </c>
      <c r="L25" s="19">
        <v>1</v>
      </c>
      <c r="M25" s="44">
        <f>K25*L25</f>
        <v>77436.485430000001</v>
      </c>
      <c r="N25" s="19">
        <v>1.0228999999999999</v>
      </c>
      <c r="O25" s="44">
        <f>M25*N25</f>
        <v>79209.780946346989</v>
      </c>
    </row>
    <row r="26" spans="1:16" ht="30" customHeight="1" x14ac:dyDescent="0.25">
      <c r="A26" s="70" t="s">
        <v>19</v>
      </c>
      <c r="B26" s="70"/>
      <c r="C26" s="70"/>
      <c r="D26" s="28">
        <f>D25</f>
        <v>40564.6</v>
      </c>
      <c r="E26" s="52">
        <v>6814.93</v>
      </c>
      <c r="F26" s="52"/>
      <c r="G26" s="68">
        <f>SUM(G25)</f>
        <v>28029.87</v>
      </c>
      <c r="H26" s="68"/>
      <c r="I26" s="69">
        <f>SUM(I25)</f>
        <v>2027.0854300000001</v>
      </c>
      <c r="J26" s="69"/>
      <c r="K26" s="43">
        <f>D26+E26+G26+I26</f>
        <v>77436.485430000001</v>
      </c>
      <c r="L26" s="19">
        <v>1</v>
      </c>
      <c r="M26" s="44">
        <f>K26*L25</f>
        <v>77436.485430000001</v>
      </c>
      <c r="N26" s="19">
        <v>1.0228999999999999</v>
      </c>
      <c r="O26" s="44">
        <f>M26*N25</f>
        <v>79209.780946346989</v>
      </c>
    </row>
    <row r="27" spans="1:16" ht="23.25" customHeight="1" x14ac:dyDescent="0.25">
      <c r="A27" s="4">
        <v>7</v>
      </c>
      <c r="B27" s="71" t="s">
        <v>20</v>
      </c>
      <c r="C27" s="71"/>
      <c r="D27" s="28"/>
      <c r="E27" s="52"/>
      <c r="F27" s="52"/>
      <c r="G27" s="68"/>
      <c r="H27" s="68"/>
      <c r="I27" s="72"/>
      <c r="J27" s="72"/>
      <c r="K27" s="18"/>
      <c r="L27" s="26"/>
      <c r="M27" s="9"/>
      <c r="N27" s="19"/>
      <c r="O27" s="9"/>
    </row>
    <row r="28" spans="1:16" ht="15.75" x14ac:dyDescent="0.25">
      <c r="A28" s="4">
        <v>8</v>
      </c>
      <c r="B28" s="71" t="s">
        <v>21</v>
      </c>
      <c r="C28" s="71"/>
      <c r="D28" s="28"/>
      <c r="E28" s="52"/>
      <c r="F28" s="52"/>
      <c r="G28" s="68"/>
      <c r="H28" s="68"/>
      <c r="I28" s="72"/>
      <c r="J28" s="72"/>
      <c r="K28" s="18"/>
      <c r="L28" s="26"/>
      <c r="M28" s="9"/>
      <c r="N28" s="19"/>
      <c r="O28" s="9"/>
    </row>
    <row r="29" spans="1:16" x14ac:dyDescent="0.25">
      <c r="A29" s="4">
        <v>9</v>
      </c>
      <c r="B29" s="71" t="s">
        <v>22</v>
      </c>
      <c r="C29" s="71"/>
      <c r="D29" s="28"/>
      <c r="E29" s="52"/>
      <c r="F29" s="52"/>
      <c r="G29" s="68"/>
      <c r="H29" s="52"/>
      <c r="I29" s="68"/>
      <c r="J29" s="52"/>
      <c r="K29" s="29">
        <f>D29+E29+G29+I29</f>
        <v>0</v>
      </c>
      <c r="L29" s="38"/>
      <c r="M29" s="25">
        <f>K29*L29</f>
        <v>0</v>
      </c>
      <c r="N29" s="19"/>
      <c r="O29" s="25">
        <f>M29*N29</f>
        <v>0</v>
      </c>
    </row>
    <row r="30" spans="1:16" x14ac:dyDescent="0.25">
      <c r="A30" s="4"/>
      <c r="B30" s="71" t="s">
        <v>23</v>
      </c>
      <c r="C30" s="71"/>
      <c r="D30" s="4"/>
      <c r="E30" s="52"/>
      <c r="F30" s="52"/>
      <c r="G30" s="52"/>
      <c r="H30" s="52"/>
      <c r="I30" s="52"/>
      <c r="J30" s="52"/>
      <c r="K30" s="4"/>
      <c r="L30" s="19"/>
      <c r="M30" s="4"/>
      <c r="N30" s="9"/>
      <c r="O30" s="4"/>
    </row>
    <row r="31" spans="1:16" ht="90.75" customHeight="1" x14ac:dyDescent="0.25">
      <c r="A31" s="4">
        <v>10</v>
      </c>
      <c r="B31" s="6" t="s">
        <v>24</v>
      </c>
      <c r="C31" s="6" t="s">
        <v>69</v>
      </c>
      <c r="D31" s="32"/>
      <c r="E31" s="68"/>
      <c r="F31" s="68"/>
      <c r="G31" s="68"/>
      <c r="H31" s="68"/>
      <c r="I31" s="72"/>
      <c r="J31" s="72"/>
      <c r="K31" s="45">
        <f>K26*0.02</f>
        <v>1548.7297086000001</v>
      </c>
      <c r="L31" s="19"/>
      <c r="M31" s="44">
        <f>M25*0.02</f>
        <v>1548.7297086000001</v>
      </c>
      <c r="N31" s="19"/>
      <c r="O31" s="44">
        <f>O26*0.02</f>
        <v>1584.1956189269399</v>
      </c>
    </row>
    <row r="32" spans="1:16" s="1" customFormat="1" ht="15" customHeight="1" x14ac:dyDescent="0.25">
      <c r="A32" s="70" t="s">
        <v>25</v>
      </c>
      <c r="B32" s="70" t="s">
        <v>25</v>
      </c>
      <c r="C32" s="70"/>
      <c r="D32" s="30">
        <f>SUM(D29:D31)</f>
        <v>0</v>
      </c>
      <c r="E32" s="73">
        <f>E29+E31</f>
        <v>0</v>
      </c>
      <c r="F32" s="74"/>
      <c r="G32" s="75">
        <f>SUM(G29:G31)</f>
        <v>0</v>
      </c>
      <c r="H32" s="75"/>
      <c r="I32" s="76">
        <f>SUM(I29:I31)</f>
        <v>0</v>
      </c>
      <c r="J32" s="76"/>
      <c r="K32" s="46">
        <f>K26+K31</f>
        <v>78985.215138600004</v>
      </c>
      <c r="L32" s="19"/>
      <c r="M32" s="47">
        <f>M26+M31</f>
        <v>78985.215138600004</v>
      </c>
      <c r="N32" s="19"/>
      <c r="O32" s="47">
        <f>O26+O31</f>
        <v>80793.97656527393</v>
      </c>
      <c r="P32" s="34"/>
    </row>
    <row r="33" spans="1:16" x14ac:dyDescent="0.25">
      <c r="A33" s="70" t="s">
        <v>26</v>
      </c>
      <c r="B33" s="70"/>
      <c r="C33" s="70"/>
      <c r="D33" s="33"/>
      <c r="E33" s="52"/>
      <c r="F33" s="52"/>
      <c r="G33" s="52"/>
      <c r="H33" s="52"/>
      <c r="I33" s="52"/>
      <c r="J33" s="52"/>
      <c r="K33" s="33"/>
      <c r="L33" s="24"/>
      <c r="M33" s="4"/>
      <c r="N33" s="9"/>
      <c r="O33" s="4"/>
    </row>
    <row r="34" spans="1:16" ht="60" x14ac:dyDescent="0.25">
      <c r="A34" s="4"/>
      <c r="B34" s="6" t="s">
        <v>27</v>
      </c>
      <c r="C34" s="6" t="s">
        <v>28</v>
      </c>
      <c r="D34" s="13"/>
      <c r="E34" s="52"/>
      <c r="F34" s="52"/>
      <c r="G34" s="67"/>
      <c r="H34" s="67"/>
      <c r="I34" s="78"/>
      <c r="J34" s="78"/>
      <c r="K34" s="43">
        <f>K32*0.2</f>
        <v>15797.043027720001</v>
      </c>
      <c r="L34" s="19"/>
      <c r="M34" s="44">
        <f>M32*0.2</f>
        <v>15797.043027720001</v>
      </c>
      <c r="N34" s="19"/>
      <c r="O34" s="44">
        <f>O32*0.2</f>
        <v>16158.795313054787</v>
      </c>
    </row>
    <row r="35" spans="1:16" s="1" customFormat="1" ht="15.75" x14ac:dyDescent="0.25">
      <c r="A35" s="10"/>
      <c r="B35" s="71" t="s">
        <v>29</v>
      </c>
      <c r="C35" s="71"/>
      <c r="D35" s="31"/>
      <c r="E35" s="74"/>
      <c r="F35" s="74"/>
      <c r="G35" s="73"/>
      <c r="H35" s="73"/>
      <c r="I35" s="77"/>
      <c r="J35" s="77"/>
      <c r="K35" s="47">
        <f>K32+K34</f>
        <v>94782.258166320011</v>
      </c>
      <c r="L35" s="19"/>
      <c r="M35" s="47">
        <f>M32+M34</f>
        <v>94782.258166320011</v>
      </c>
      <c r="N35" s="19"/>
      <c r="O35" s="47">
        <f>O32+O34</f>
        <v>96952.771878328713</v>
      </c>
      <c r="P35" s="47">
        <v>96952.771878328698</v>
      </c>
    </row>
    <row r="36" spans="1:16" x14ac:dyDescent="0.25">
      <c r="A36" s="1" t="s">
        <v>30</v>
      </c>
      <c r="B36" s="15" t="s">
        <v>57</v>
      </c>
      <c r="G36" s="23"/>
      <c r="L36" s="3"/>
    </row>
    <row r="37" spans="1:16" x14ac:dyDescent="0.25">
      <c r="A37" s="1"/>
      <c r="B37" s="59" t="s">
        <v>81</v>
      </c>
      <c r="C37" s="59"/>
      <c r="D37" s="59"/>
      <c r="E37" s="54" t="s">
        <v>82</v>
      </c>
      <c r="F37" s="54"/>
      <c r="G37" s="54"/>
      <c r="L37" s="3"/>
    </row>
    <row r="38" spans="1:16" ht="15" customHeight="1" x14ac:dyDescent="0.25">
      <c r="B38" s="60" t="s">
        <v>58</v>
      </c>
      <c r="C38" s="60"/>
      <c r="D38" s="60"/>
      <c r="E38" s="60"/>
      <c r="F38" s="61"/>
      <c r="G38" s="62"/>
      <c r="H38" s="62"/>
      <c r="I38" s="62"/>
      <c r="J38" s="62"/>
      <c r="K38" s="62"/>
      <c r="L38" s="49">
        <v>1</v>
      </c>
    </row>
    <row r="39" spans="1:16" x14ac:dyDescent="0.25">
      <c r="B39" s="35"/>
      <c r="C39" s="35"/>
      <c r="D39" s="35"/>
      <c r="E39" s="35"/>
      <c r="F39" s="22"/>
      <c r="G39" s="36"/>
      <c r="H39" s="36"/>
      <c r="I39" s="36"/>
      <c r="J39" s="36"/>
      <c r="K39" s="36"/>
      <c r="L39" s="39"/>
    </row>
    <row r="40" spans="1:16" x14ac:dyDescent="0.25">
      <c r="A40" s="1" t="s">
        <v>31</v>
      </c>
      <c r="B40" s="1" t="s">
        <v>34</v>
      </c>
      <c r="C40" s="1"/>
    </row>
    <row r="41" spans="1:16" x14ac:dyDescent="0.25">
      <c r="A41" s="20"/>
      <c r="B41" s="20" t="s">
        <v>49</v>
      </c>
      <c r="C41" s="20"/>
      <c r="D41" s="20" t="s">
        <v>70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6" x14ac:dyDescent="0.25">
      <c r="A42" s="20"/>
      <c r="B42" s="20" t="s">
        <v>47</v>
      </c>
      <c r="C42" s="20"/>
      <c r="D42" s="20" t="s">
        <v>71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6" x14ac:dyDescent="0.25">
      <c r="A43" s="20"/>
      <c r="B43" s="20" t="s">
        <v>48</v>
      </c>
      <c r="C43" s="20"/>
      <c r="D43" s="20" t="s">
        <v>72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6" x14ac:dyDescent="0.25">
      <c r="A44" s="20"/>
      <c r="B44" s="20" t="s">
        <v>52</v>
      </c>
      <c r="C44" s="20"/>
      <c r="D44" s="20" t="s">
        <v>73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6" x14ac:dyDescent="0.25">
      <c r="B45" s="54" t="s">
        <v>74</v>
      </c>
      <c r="C45" s="54"/>
      <c r="D45" s="54"/>
      <c r="E45" s="54"/>
      <c r="F45" s="54"/>
      <c r="G45" s="54"/>
      <c r="H45" s="54"/>
      <c r="I45" s="54"/>
      <c r="J45" s="54"/>
      <c r="K45" s="54"/>
      <c r="L45" s="40">
        <v>9.0999999999999998E-2</v>
      </c>
    </row>
    <row r="46" spans="1:16" x14ac:dyDescent="0.25">
      <c r="B46" s="54" t="s">
        <v>75</v>
      </c>
      <c r="C46" s="54"/>
      <c r="D46" s="54"/>
      <c r="E46" s="54"/>
      <c r="F46" s="54"/>
      <c r="G46" s="54"/>
      <c r="H46" s="54"/>
      <c r="I46" s="54"/>
      <c r="J46" s="54"/>
      <c r="K46" s="54"/>
      <c r="L46" s="40">
        <v>0.90900000000000003</v>
      </c>
    </row>
    <row r="47" spans="1:16" x14ac:dyDescent="0.25">
      <c r="B47" s="1" t="s">
        <v>53</v>
      </c>
      <c r="L47" s="3">
        <v>1.0740000000000001</v>
      </c>
    </row>
    <row r="48" spans="1:16" x14ac:dyDescent="0.25">
      <c r="B48" s="1" t="s">
        <v>59</v>
      </c>
      <c r="L48" s="3">
        <v>1.0549999999999999</v>
      </c>
    </row>
    <row r="49" spans="1:15" x14ac:dyDescent="0.25">
      <c r="B49" s="55" t="s">
        <v>54</v>
      </c>
      <c r="C49" s="55"/>
      <c r="D49" s="55"/>
      <c r="E49" t="s">
        <v>76</v>
      </c>
      <c r="G49" s="11"/>
      <c r="L49" s="20">
        <v>1.006</v>
      </c>
    </row>
    <row r="50" spans="1:15" x14ac:dyDescent="0.25">
      <c r="B50" s="55" t="s">
        <v>60</v>
      </c>
      <c r="C50" s="55"/>
      <c r="D50" s="55"/>
      <c r="E50" t="s">
        <v>77</v>
      </c>
      <c r="L50" s="48">
        <v>1.0044999999999999</v>
      </c>
    </row>
    <row r="51" spans="1:15" x14ac:dyDescent="0.25">
      <c r="B51" s="1" t="s">
        <v>61</v>
      </c>
    </row>
    <row r="52" spans="1:15" x14ac:dyDescent="0.25">
      <c r="C52" s="41" t="s">
        <v>55</v>
      </c>
      <c r="D52" t="s">
        <v>78</v>
      </c>
      <c r="G52" s="56"/>
      <c r="H52" s="56"/>
      <c r="L52">
        <v>1</v>
      </c>
    </row>
    <row r="54" spans="1:15" x14ac:dyDescent="0.25">
      <c r="C54" s="41" t="s">
        <v>62</v>
      </c>
      <c r="D54" t="s">
        <v>79</v>
      </c>
      <c r="L54" s="20">
        <v>1.0251999999999999</v>
      </c>
    </row>
    <row r="55" spans="1:15" x14ac:dyDescent="0.25">
      <c r="B55" s="57" t="s">
        <v>80</v>
      </c>
      <c r="C55" s="58"/>
      <c r="D55" s="58"/>
      <c r="E55" s="58"/>
      <c r="F55" s="16"/>
      <c r="G55" s="16"/>
      <c r="H55" s="17"/>
      <c r="I55" s="37"/>
      <c r="J55" s="37"/>
      <c r="L55" s="1">
        <v>1.0228999999999999</v>
      </c>
    </row>
    <row r="56" spans="1:15" ht="15.75" x14ac:dyDescent="0.25">
      <c r="A56" s="53" t="s">
        <v>33</v>
      </c>
      <c r="B56" s="53"/>
      <c r="C56" s="53"/>
      <c r="D56" s="53"/>
      <c r="E56" s="53"/>
      <c r="F56" s="53"/>
      <c r="G56" s="53"/>
      <c r="H56" s="12"/>
    </row>
    <row r="57" spans="1:15" ht="15.75" x14ac:dyDescent="0.25">
      <c r="B57" s="80" t="s">
        <v>83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</row>
    <row r="58" spans="1:15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ht="15.75" customHeight="1" x14ac:dyDescent="0.3">
      <c r="A59" s="2"/>
      <c r="C59" s="2"/>
      <c r="D59" s="81"/>
      <c r="E59" s="81"/>
      <c r="F59" s="82"/>
      <c r="G59" s="82"/>
      <c r="H59" s="82"/>
      <c r="I59" s="82"/>
      <c r="J59" s="82"/>
      <c r="K59" s="82"/>
    </row>
    <row r="60" spans="1:15" x14ac:dyDescent="0.25">
      <c r="D60" s="79"/>
      <c r="E60" s="79"/>
      <c r="F60" s="79"/>
      <c r="G60" s="79"/>
      <c r="H60" s="79"/>
      <c r="I60" s="79"/>
    </row>
    <row r="61" spans="1:15" ht="18.75" x14ac:dyDescent="0.3">
      <c r="A61" s="83"/>
      <c r="B61" s="83"/>
      <c r="C61" s="2"/>
      <c r="D61" s="81"/>
      <c r="E61" s="81"/>
      <c r="F61" s="82"/>
      <c r="G61" s="82"/>
      <c r="H61" s="82"/>
      <c r="I61" s="82"/>
      <c r="J61" s="82"/>
      <c r="K61" s="82"/>
    </row>
    <row r="62" spans="1:15" x14ac:dyDescent="0.25">
      <c r="D62" s="79"/>
      <c r="E62" s="79"/>
      <c r="F62" s="79"/>
      <c r="G62" s="79"/>
      <c r="H62" s="79"/>
      <c r="I62" s="79"/>
    </row>
  </sheetData>
  <mergeCells count="97">
    <mergeCell ref="D62:E62"/>
    <mergeCell ref="F62:I62"/>
    <mergeCell ref="B57:O57"/>
    <mergeCell ref="D59:E59"/>
    <mergeCell ref="F59:K59"/>
    <mergeCell ref="D60:E60"/>
    <mergeCell ref="F60:I60"/>
    <mergeCell ref="A61:B61"/>
    <mergeCell ref="D61:E61"/>
    <mergeCell ref="F61:K61"/>
    <mergeCell ref="A32:C32"/>
    <mergeCell ref="E32:F32"/>
    <mergeCell ref="G32:H32"/>
    <mergeCell ref="I32:J32"/>
    <mergeCell ref="B35:C35"/>
    <mergeCell ref="E35:F35"/>
    <mergeCell ref="G35:H35"/>
    <mergeCell ref="I35:J35"/>
    <mergeCell ref="A33:C33"/>
    <mergeCell ref="E33:F33"/>
    <mergeCell ref="G33:H33"/>
    <mergeCell ref="I33:J33"/>
    <mergeCell ref="E34:F34"/>
    <mergeCell ref="G34:H34"/>
    <mergeCell ref="I34:J34"/>
    <mergeCell ref="B30:C30"/>
    <mergeCell ref="E30:F30"/>
    <mergeCell ref="G30:H30"/>
    <mergeCell ref="I30:J30"/>
    <mergeCell ref="E31:F31"/>
    <mergeCell ref="G31:H31"/>
    <mergeCell ref="I31:J31"/>
    <mergeCell ref="B28:C28"/>
    <mergeCell ref="E28:F28"/>
    <mergeCell ref="G28:H28"/>
    <mergeCell ref="I28:J28"/>
    <mergeCell ref="B29:C29"/>
    <mergeCell ref="E29:F29"/>
    <mergeCell ref="G29:H29"/>
    <mergeCell ref="I29:J29"/>
    <mergeCell ref="A26:C26"/>
    <mergeCell ref="E26:F26"/>
    <mergeCell ref="G26:H26"/>
    <mergeCell ref="I26:J26"/>
    <mergeCell ref="B27:C27"/>
    <mergeCell ref="E27:F27"/>
    <mergeCell ref="G27:H27"/>
    <mergeCell ref="I27:J27"/>
    <mergeCell ref="E20:F20"/>
    <mergeCell ref="G20:H20"/>
    <mergeCell ref="I20:J20"/>
    <mergeCell ref="E25:F25"/>
    <mergeCell ref="G25:H25"/>
    <mergeCell ref="I25:J25"/>
    <mergeCell ref="G24:H24"/>
    <mergeCell ref="I24:J24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A1:O4"/>
    <mergeCell ref="A5:O11"/>
    <mergeCell ref="A12:O13"/>
    <mergeCell ref="N18:N19"/>
    <mergeCell ref="O18:O19"/>
    <mergeCell ref="E19:F19"/>
    <mergeCell ref="A14:G14"/>
    <mergeCell ref="H14:O14"/>
    <mergeCell ref="A18:A19"/>
    <mergeCell ref="C18:J18"/>
    <mergeCell ref="K18:K19"/>
    <mergeCell ref="L18:L19"/>
    <mergeCell ref="M18:M19"/>
    <mergeCell ref="A15:G15"/>
    <mergeCell ref="H15:O15"/>
    <mergeCell ref="A16:G16"/>
    <mergeCell ref="H16:O16"/>
    <mergeCell ref="A17:O17"/>
    <mergeCell ref="G19:H19"/>
    <mergeCell ref="I19:J19"/>
    <mergeCell ref="A56:G56"/>
    <mergeCell ref="B45:K45"/>
    <mergeCell ref="B46:K46"/>
    <mergeCell ref="B49:D49"/>
    <mergeCell ref="B50:D50"/>
    <mergeCell ref="G52:H52"/>
    <mergeCell ref="B55:E55"/>
    <mergeCell ref="B37:D37"/>
    <mergeCell ref="E37:G37"/>
    <mergeCell ref="B38:E38"/>
    <mergeCell ref="F38:K38"/>
    <mergeCell ref="E24:F24"/>
  </mergeCells>
  <pageMargins left="0.7" right="0.7" top="0.75" bottom="0.75" header="0.3" footer="0.3"/>
  <pageSetup paperSize="9" scale="72" fitToHeight="0" orientation="landscape" r:id="rId1"/>
  <rowBreaks count="1" manualBreakCount="1">
    <brk id="2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A4" sqref="A4:K4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85" t="s">
        <v>39</v>
      </c>
      <c r="B1" s="85" t="s">
        <v>39</v>
      </c>
      <c r="C1" s="85" t="s">
        <v>39</v>
      </c>
      <c r="D1" s="85" t="s">
        <v>39</v>
      </c>
      <c r="E1" s="85" t="s">
        <v>39</v>
      </c>
      <c r="F1" s="85" t="s">
        <v>39</v>
      </c>
      <c r="G1" s="85" t="s">
        <v>39</v>
      </c>
      <c r="H1" s="85" t="s">
        <v>39</v>
      </c>
      <c r="I1" s="85" t="s">
        <v>39</v>
      </c>
      <c r="J1" s="85" t="s">
        <v>39</v>
      </c>
      <c r="K1" s="85" t="s">
        <v>39</v>
      </c>
      <c r="L1" s="85" t="s">
        <v>39</v>
      </c>
      <c r="M1" s="85" t="s">
        <v>39</v>
      </c>
      <c r="N1" s="85" t="s">
        <v>39</v>
      </c>
    </row>
    <row r="2" spans="1:14" ht="37.15" customHeight="1" x14ac:dyDescent="0.25">
      <c r="A2" s="88" t="s">
        <v>35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4" ht="73.5" customHeight="1" x14ac:dyDescent="0.3">
      <c r="A3" s="89" t="s">
        <v>85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4" ht="18.75" x14ac:dyDescent="0.3">
      <c r="A4" s="89" t="s">
        <v>36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4" ht="45.6" customHeight="1" x14ac:dyDescent="0.25">
      <c r="A5" s="90" t="s">
        <v>84</v>
      </c>
      <c r="B5" s="90" t="s">
        <v>37</v>
      </c>
      <c r="C5" s="90" t="s">
        <v>37</v>
      </c>
      <c r="D5" s="90" t="s">
        <v>37</v>
      </c>
      <c r="E5" s="90" t="s">
        <v>37</v>
      </c>
      <c r="F5" s="90" t="s">
        <v>37</v>
      </c>
      <c r="G5" s="90" t="s">
        <v>37</v>
      </c>
      <c r="H5" s="90" t="s">
        <v>37</v>
      </c>
      <c r="I5" s="90" t="s">
        <v>37</v>
      </c>
      <c r="J5" s="90" t="s">
        <v>37</v>
      </c>
      <c r="K5" s="90" t="s">
        <v>37</v>
      </c>
      <c r="L5" s="90" t="s">
        <v>37</v>
      </c>
      <c r="M5" s="90" t="s">
        <v>37</v>
      </c>
      <c r="N5" s="90" t="s">
        <v>37</v>
      </c>
    </row>
    <row r="6" spans="1:14" x14ac:dyDescent="0.25">
      <c r="A6" s="84" t="s">
        <v>38</v>
      </c>
      <c r="B6" s="84" t="s">
        <v>38</v>
      </c>
      <c r="C6" s="84" t="s">
        <v>38</v>
      </c>
      <c r="D6" s="84" t="s">
        <v>38</v>
      </c>
      <c r="E6" s="84" t="s">
        <v>38</v>
      </c>
      <c r="F6" s="84" t="s">
        <v>38</v>
      </c>
      <c r="G6" s="84" t="s">
        <v>38</v>
      </c>
      <c r="H6" s="84" t="s">
        <v>38</v>
      </c>
      <c r="I6" s="84" t="s">
        <v>38</v>
      </c>
      <c r="J6" s="84" t="s">
        <v>38</v>
      </c>
      <c r="K6" s="84" t="s">
        <v>38</v>
      </c>
      <c r="L6" s="84" t="s">
        <v>38</v>
      </c>
      <c r="M6" s="84" t="s">
        <v>38</v>
      </c>
      <c r="N6" s="84" t="s">
        <v>38</v>
      </c>
    </row>
    <row r="7" spans="1:14" x14ac:dyDescent="0.25">
      <c r="A7" s="86" t="s">
        <v>40</v>
      </c>
      <c r="B7" s="86" t="s">
        <v>40</v>
      </c>
      <c r="C7" s="86" t="s">
        <v>40</v>
      </c>
      <c r="D7" s="86" t="s">
        <v>40</v>
      </c>
      <c r="E7" s="86" t="s">
        <v>40</v>
      </c>
      <c r="F7" s="86" t="s">
        <v>40</v>
      </c>
      <c r="G7" s="86" t="s">
        <v>40</v>
      </c>
      <c r="H7" s="86" t="s">
        <v>40</v>
      </c>
      <c r="I7" s="86" t="s">
        <v>40</v>
      </c>
      <c r="J7" s="86" t="s">
        <v>40</v>
      </c>
      <c r="K7" s="86" t="s">
        <v>40</v>
      </c>
      <c r="L7" s="86" t="s">
        <v>40</v>
      </c>
      <c r="M7" s="86" t="s">
        <v>40</v>
      </c>
      <c r="N7" s="86" t="s">
        <v>40</v>
      </c>
    </row>
    <row r="8" spans="1:14" ht="36" customHeight="1" x14ac:dyDescent="0.25">
      <c r="A8" s="87" t="s">
        <v>41</v>
      </c>
      <c r="B8" s="87" t="s">
        <v>42</v>
      </c>
      <c r="C8" s="87" t="s">
        <v>42</v>
      </c>
      <c r="D8" s="87" t="s">
        <v>42</v>
      </c>
      <c r="E8" s="87" t="s">
        <v>42</v>
      </c>
      <c r="F8" s="87" t="s">
        <v>42</v>
      </c>
      <c r="G8" s="87" t="s">
        <v>42</v>
      </c>
      <c r="H8" s="87" t="s">
        <v>42</v>
      </c>
      <c r="I8" s="87" t="s">
        <v>42</v>
      </c>
      <c r="J8" s="87" t="s">
        <v>42</v>
      </c>
      <c r="K8" s="87" t="s">
        <v>42</v>
      </c>
      <c r="L8" s="87" t="s">
        <v>42</v>
      </c>
      <c r="M8" s="87" t="s">
        <v>42</v>
      </c>
      <c r="N8" s="87" t="s">
        <v>42</v>
      </c>
    </row>
    <row r="9" spans="1:14" ht="35.450000000000003" customHeight="1" x14ac:dyDescent="0.25">
      <c r="A9" s="86" t="s">
        <v>43</v>
      </c>
      <c r="B9" s="86" t="s">
        <v>43</v>
      </c>
      <c r="C9" s="86" t="s">
        <v>43</v>
      </c>
      <c r="D9" s="86" t="s">
        <v>43</v>
      </c>
      <c r="E9" s="86" t="s">
        <v>43</v>
      </c>
      <c r="F9" s="86" t="s">
        <v>43</v>
      </c>
      <c r="G9" s="86" t="s">
        <v>43</v>
      </c>
      <c r="H9" s="86" t="s">
        <v>43</v>
      </c>
      <c r="I9" s="86" t="s">
        <v>43</v>
      </c>
      <c r="J9" s="86" t="s">
        <v>43</v>
      </c>
      <c r="K9" s="86" t="s">
        <v>43</v>
      </c>
      <c r="L9" s="86" t="s">
        <v>43</v>
      </c>
      <c r="M9" s="86" t="s">
        <v>43</v>
      </c>
      <c r="N9" s="86" t="s">
        <v>43</v>
      </c>
    </row>
    <row r="10" spans="1:14" ht="22.9" customHeight="1" x14ac:dyDescent="0.25"/>
    <row r="11" spans="1:14" x14ac:dyDescent="0.25">
      <c r="A11" s="91" t="s">
        <v>50</v>
      </c>
      <c r="B11" s="91" t="s">
        <v>44</v>
      </c>
      <c r="C11" s="91" t="s">
        <v>44</v>
      </c>
      <c r="D11" s="91" t="s">
        <v>44</v>
      </c>
    </row>
    <row r="12" spans="1:14" ht="15" customHeight="1" x14ac:dyDescent="0.25">
      <c r="A12" s="91" t="s">
        <v>63</v>
      </c>
      <c r="B12" s="91"/>
      <c r="C12" s="91"/>
      <c r="D12" s="91"/>
    </row>
    <row r="13" spans="1:14" ht="15" customHeight="1" x14ac:dyDescent="0.25">
      <c r="A13" s="91"/>
      <c r="B13" s="91"/>
      <c r="C13" s="91"/>
      <c r="D13" s="91"/>
    </row>
    <row r="14" spans="1:14" ht="18.75" x14ac:dyDescent="0.3">
      <c r="A14" s="91"/>
      <c r="B14" s="91"/>
      <c r="C14" s="91"/>
      <c r="D14" s="91"/>
      <c r="E14" s="92" t="s">
        <v>56</v>
      </c>
      <c r="F14" s="92"/>
      <c r="G14" s="92"/>
      <c r="H14" s="92"/>
      <c r="I14" s="92"/>
      <c r="J14" s="92"/>
      <c r="K14" s="92"/>
    </row>
    <row r="15" spans="1:14" ht="15" customHeight="1" x14ac:dyDescent="0.25">
      <c r="A15" s="21"/>
      <c r="B15" s="21"/>
      <c r="C15" s="21"/>
      <c r="D15" s="21"/>
      <c r="E15" s="93" t="s">
        <v>45</v>
      </c>
      <c r="F15" s="93" t="s">
        <v>45</v>
      </c>
      <c r="G15" s="93" t="s">
        <v>45</v>
      </c>
      <c r="H15" s="93" t="s">
        <v>45</v>
      </c>
      <c r="I15" s="94" t="s">
        <v>46</v>
      </c>
      <c r="J15" s="94" t="s">
        <v>46</v>
      </c>
      <c r="K15" s="94" t="s">
        <v>46</v>
      </c>
      <c r="L15" s="94" t="s">
        <v>46</v>
      </c>
      <c r="M15" s="94" t="s">
        <v>46</v>
      </c>
    </row>
  </sheetData>
  <mergeCells count="14">
    <mergeCell ref="A11:D11"/>
    <mergeCell ref="E14:K14"/>
    <mergeCell ref="E15:H15"/>
    <mergeCell ref="I15:M15"/>
    <mergeCell ref="A12:D14"/>
    <mergeCell ref="A6:N6"/>
    <mergeCell ref="A1:N1"/>
    <mergeCell ref="A7:N7"/>
    <mergeCell ref="A8:N8"/>
    <mergeCell ref="A9:N9"/>
    <mergeCell ref="A2:K2"/>
    <mergeCell ref="A3:K3"/>
    <mergeCell ref="A4:K4"/>
    <mergeCell ref="A5:N5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Протокол НМЦК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2025-09-18T10:58:46Z</cp:lastPrinted>
  <dcterms:created xsi:type="dcterms:W3CDTF">2021-03-25T06:47:34Z</dcterms:created>
  <dcterms:modified xsi:type="dcterms:W3CDTF">2025-12-18T12:41:01Z</dcterms:modified>
</cp:coreProperties>
</file>