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mon\! Закупки_2025_РЕГПОРЯДОК 44-ФЗ\Размещение\15. СМР_Ростовская (капитальный ремонт) (№15_2025-РП)\"/>
    </mc:Choice>
  </mc:AlternateContent>
  <bookViews>
    <workbookView xWindow="0" yWindow="0" windowWidth="28800" windowHeight="11850"/>
  </bookViews>
  <sheets>
    <sheet name="НМЦК нов" sheetId="2" r:id="rId1"/>
    <sheet name="Протокол НМЦК" sheetId="3" r:id="rId2"/>
  </sheets>
  <definedNames>
    <definedName name="_xlnm.Print_Area" localSheetId="0">'НМЦК нов'!$A$1:$O$82</definedName>
  </definedNames>
  <calcPr calcId="162913"/>
</workbook>
</file>

<file path=xl/calcChain.xml><?xml version="1.0" encoding="utf-8"?>
<calcChain xmlns="http://schemas.openxmlformats.org/spreadsheetml/2006/main">
  <c r="M36" i="2" l="1"/>
  <c r="M35" i="2"/>
  <c r="O35" i="2"/>
  <c r="O33" i="2"/>
  <c r="O32" i="2"/>
  <c r="O27" i="2"/>
  <c r="O26" i="2"/>
  <c r="K36" i="2"/>
  <c r="K35" i="2"/>
  <c r="M33" i="2"/>
  <c r="K33" i="2"/>
  <c r="K32" i="2"/>
  <c r="M27" i="2"/>
  <c r="M26" i="2"/>
  <c r="K27" i="2"/>
  <c r="K26" i="2"/>
  <c r="I27" i="2" l="1"/>
  <c r="I30" i="2" s="1"/>
  <c r="G27" i="2"/>
  <c r="G30" i="2" s="1"/>
  <c r="D27" i="2" l="1"/>
  <c r="D30" i="2" l="1"/>
  <c r="K30" i="2" l="1"/>
  <c r="M30" i="2" s="1"/>
  <c r="O30" i="2" l="1"/>
  <c r="M32" i="2"/>
  <c r="O36" i="2"/>
</calcChain>
</file>

<file path=xl/sharedStrings.xml><?xml version="1.0" encoding="utf-8"?>
<sst xmlns="http://schemas.openxmlformats.org/spreadsheetml/2006/main" count="180" uniqueCount="94">
  <si>
    <t xml:space="preserve">          Начальная (максимальная) цена контракта определена и обоснована посредством применения проектно-сметного метода.</t>
  </si>
  <si>
    <t>Начальная (максимальная) цена контракта с учетом индекса прогнозной инфляции на период выполнения работ</t>
  </si>
  <si>
    <t>Индекс
прогнозный
инфляции
на период
выполнения
работ</t>
  </si>
  <si>
    <t>Индекс
фактической
инфляции</t>
  </si>
  <si>
    <t>1.Основные характеристики объекта закупки</t>
  </si>
  <si>
    <t>2.Используемый метод определения НМЦК с обоснованием</t>
  </si>
  <si>
    <t>3.Дата подготовки НМЦК</t>
  </si>
  <si>
    <t>Расчет начальной (максимальной) цены контракта</t>
  </si>
  <si>
    <t>№ пп</t>
  </si>
  <si>
    <t>Номера глав, объектов, работ и затрат</t>
  </si>
  <si>
    <t>Сметная стоимость, тыс.руб.</t>
  </si>
  <si>
    <t xml:space="preserve">строитель-
ных работ
</t>
  </si>
  <si>
    <t>монтажных работ</t>
  </si>
  <si>
    <t>оборудования, мебели, инвентаря</t>
  </si>
  <si>
    <t>прочих</t>
  </si>
  <si>
    <t>Глава 1. Подготовка территории капитального ремонта</t>
  </si>
  <si>
    <t xml:space="preserve">Итого по Главе 1. </t>
  </si>
  <si>
    <t>Глава 2. Основные объекты строительства</t>
  </si>
  <si>
    <t>Номера сметных расчетов и смет</t>
  </si>
  <si>
    <t>Итого по Главе 2. "Основные объекты строительства"</t>
  </si>
  <si>
    <t>Итого по Главам 1-7</t>
  </si>
  <si>
    <t>Итого по Главам 1-8</t>
  </si>
  <si>
    <t>Итого по Главам 1-9</t>
  </si>
  <si>
    <t>Непредвиденные затраты</t>
  </si>
  <si>
    <t xml:space="preserve">Письмо Минрегиона  Российской Федерации от 21.09.2010 №33302-ИП/08  </t>
  </si>
  <si>
    <t xml:space="preserve">Итого с учетом непредвиденных затрат </t>
  </si>
  <si>
    <t>Налоги и обязательные платежи</t>
  </si>
  <si>
    <t>Федеральный закон от 03.08.2018 №303-ФЗ</t>
  </si>
  <si>
    <t>НДС - 20%</t>
  </si>
  <si>
    <t>Итого:</t>
  </si>
  <si>
    <t>=</t>
  </si>
  <si>
    <t>1.</t>
  </si>
  <si>
    <t>2.</t>
  </si>
  <si>
    <t xml:space="preserve">      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</si>
  <si>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>4. Определение НМЦК :</t>
  </si>
  <si>
    <t>Непредвиденные затраты - 3%</t>
  </si>
  <si>
    <t>Расчёт индекса прогнозной инфляции</t>
  </si>
  <si>
    <t>Протокол 
начальной (максимальной) цены контракта</t>
  </si>
  <si>
    <t>Начальная (максимальная) цена контракта:</t>
  </si>
  <si>
    <t>5 554 633.00 руб. (пять миллионов пятьсот пятьдесят четыре тысячи шестьсот тридцать три рубля 00 коп.)</t>
  </si>
  <si>
    <t>(сумма цифрами и прописью)</t>
  </si>
  <si>
    <t>Приложение № 1</t>
  </si>
  <si>
    <t>начальная (максимальная) цена контракта включает в себя расходы на</t>
  </si>
  <si>
    <t xml:space="preserve">Выполнение строительно-монтажных работ, сдачу в эксплуатацию объекта капитального строительства. </t>
  </si>
  <si>
    <t/>
  </si>
  <si>
    <t>Приложение:
Расчет начальной (максимальной цены контракта).
Заказчик:</t>
  </si>
  <si>
    <t>Заказчик</t>
  </si>
  <si>
    <t>[ подпись</t>
  </si>
  <si>
    <t>(инициалы, фамилия)]</t>
  </si>
  <si>
    <t>Начало строительства</t>
  </si>
  <si>
    <t>Окончание строительства</t>
  </si>
  <si>
    <t>Дата формирования НМЦК</t>
  </si>
  <si>
    <t xml:space="preserve">     Заказчик:</t>
  </si>
  <si>
    <t>Уровень цен утвержденной проектной документации</t>
  </si>
  <si>
    <t>Расчет индексов прогнозной инфляции (по письму Минэкономразвития России от 26.09.2019 г. № Д14и-32899, отрасль "Инвестиции в основной капитал")</t>
  </si>
  <si>
    <t>IIквартал 2025 г</t>
  </si>
  <si>
    <t>Продолжительность строительства</t>
  </si>
  <si>
    <t>Годовой индекс прогнозной инфляции на 2025г:</t>
  </si>
  <si>
    <t>Ежемесячный индекс прогнозной инфляции на 2025 =</t>
  </si>
  <si>
    <t>К на 2025 =</t>
  </si>
  <si>
    <t xml:space="preserve"> "Капитальный ремонт магистральной тепловой сети по ул.Ростовская в г.Симферополь»                                                              (предмет закупки)</t>
  </si>
  <si>
    <t xml:space="preserve">"Капитальный ремонт магистральной тепловой сети по ул.Ростовская в г.Симферополь»  </t>
  </si>
  <si>
    <t xml:space="preserve"> Начальник УКС и ИЗО               ГУП РК «Крымтеплокоммунэнерго </t>
  </si>
  <si>
    <t>___________________________Е.Ю.Плющаков</t>
  </si>
  <si>
    <t xml:space="preserve">Информация о цене получена на основании сметной документации, положительное заключение по проверке достоверности определения сметной стоимости ГАУ РК «Государственная строительная экспертиза» 
№ 91-1-1-2-032360-2025 от 10.06.2025 г.
 Начальная (максимальная) цена контракта определена и обоснована посредством применения проектно-сметного метода, в ценах I-го квартала 2025г. 
</t>
  </si>
  <si>
    <t>ОБОСНОВАНИЕ НАЧАЛЬНОЙ (МАКСИМАЛЬНОЙ) ЦЕНЫ КОНТРАКТА 
Выполнение  работ на объекте: "Капитальный ремонт магистральной тепловой сети по ул.Ростовская в г.Симферополь"                                                                                                                                                                                                                                                                                  (предмет закупки)</t>
  </si>
  <si>
    <r>
      <t xml:space="preserve">Выполнение работ на объекте: "Капитальный ремонт магистральной тепловой сети по ул.Ростовская в г.Симферополь»                                                                                                                                                                    </t>
    </r>
    <r>
      <rPr>
        <sz val="10"/>
        <color theme="1"/>
        <rFont val="Times New Roman"/>
        <family val="1"/>
        <charset val="204"/>
      </rPr>
      <t>(предмет закупки)</t>
    </r>
  </si>
  <si>
    <t>Расчёт индекса фактической инфляции с использованием ИПЦ Росстата</t>
  </si>
  <si>
    <t>Годовой индекс прогнозной инфляции на 2026г:</t>
  </si>
  <si>
    <t>Ежемесячный индекс прогнозной инфляции на 2026 =</t>
  </si>
  <si>
    <t>Индексы прогнозной инфляции на  периода исполнения контракта:</t>
  </si>
  <si>
    <t>К на 2026 =</t>
  </si>
  <si>
    <t>Согласно п.2 ст.72 Бюджетного кодекса Российской Федерации Государственные (муниципальные) контракты заключаются в соответствии с планом-графиком закупок товаров, работ, услуг для обеспечения государственных (муниципальных) нужд, сформированным и утвержденным в установленном законодательством Российской Федерации о контрактной системе в сфере закупок товаров, работ, услуг для обеспечения государственных и муниципальных нужд порядке, и оплачиваются в пределах лимитов бюджетных обязательств.</t>
  </si>
  <si>
    <r>
      <t>Итого НМЦК:</t>
    </r>
    <r>
      <rPr>
        <b/>
        <sz val="12"/>
        <color theme="1"/>
        <rFont val="Times New Roman"/>
        <family val="1"/>
        <charset val="204"/>
      </rPr>
      <t xml:space="preserve"> 66089470.00(Шестьдесят шесть миллионов восемьдесят девять четыреста  семьдесят  рубле,00 копеек).</t>
    </r>
  </si>
  <si>
    <r>
      <t xml:space="preserve">Итого НМЦК: </t>
    </r>
    <r>
      <rPr>
        <u/>
        <sz val="14"/>
        <color rgb="FFFF0000"/>
        <rFont val="Times New Roman"/>
        <family val="1"/>
        <charset val="204"/>
      </rPr>
      <t>66089470.00(Шестьдесят шесть миллионов восемьдесят девять четыреста  семьдесят  рубле,00 копеек).</t>
    </r>
  </si>
  <si>
    <t>19.11.2025 г.</t>
  </si>
  <si>
    <t>Стоимость работ в
ценах на дату
утверждения сметной
документации
IIкв.2025 г.</t>
  </si>
  <si>
    <t>Стоимость работ в
ценах на дату
формирования
начальной
(максимальной)
цены контракта
IV кв. 2025</t>
  </si>
  <si>
    <t>Ноябрь 2025 г.</t>
  </si>
  <si>
    <t>Декабрь 2025 г</t>
  </si>
  <si>
    <t>Сентябрь 2026 г</t>
  </si>
  <si>
    <t>10 месяцев</t>
  </si>
  <si>
    <t>Июль 2025 / Июнь 2025</t>
  </si>
  <si>
    <t>Август 2025 / Июль 2025</t>
  </si>
  <si>
    <t>Сентябрь 2025 / Август 2025</t>
  </si>
  <si>
    <t>Октябрь 2025 / Сентябрь 2025</t>
  </si>
  <si>
    <t>Ноябрь 2025 / Октябрь 2025</t>
  </si>
  <si>
    <t>Итого индекс фактической инфляции:</t>
  </si>
  <si>
    <t>1.0057*1.0057*1.0057*1.0057*1.0057</t>
  </si>
  <si>
    <t>Доля сметной стоимости, подлежащая выполнению подрядчиком в 2025г.(1месяц/10 месяцев)</t>
  </si>
  <si>
    <t>Доля сметной стоимости, подлежащая выполнению подрядчиком в 2026г.(9месяца/10 месяцев)</t>
  </si>
  <si>
    <t>(1.0039 - 1)/2 + 1</t>
  </si>
  <si>
    <t>1.0039 * (1.0038 + 1.0038⁹)/2</t>
  </si>
  <si>
    <t>Итого индекс прогнозной инфляции: 0.10*1.002+0.90*1.0232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</si>
</sst>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00"/>
    <numFmt numFmtId="166" formatCode="0.000"/>
    <numFmt numFmtId="167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rgb="FF080000"/>
      <name val="Times New Roman"/>
      <family val="1"/>
      <charset val="204"/>
    </font>
    <font>
      <sz val="14"/>
      <color rgb="FF080000"/>
      <name val="Times New Roman"/>
      <family val="1"/>
      <charset val="204"/>
    </font>
    <font>
      <sz val="10"/>
      <color rgb="FF080000"/>
      <name val="Times New Roman CYR"/>
      <charset val="204"/>
    </font>
    <font>
      <sz val="13"/>
      <color rgb="FF080000"/>
      <name val="Times New Roman CYR"/>
      <charset val="204"/>
    </font>
    <font>
      <sz val="10"/>
      <color rgb="FF000000"/>
      <name val="Times New Roman CYR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4"/>
      <color rgb="FFFF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4" fillId="0" borderId="0" xfId="0" applyFont="1" applyAlignment="1">
      <alignment vertical="top" wrapText="1"/>
    </xf>
    <xf numFmtId="10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4" fillId="0" borderId="2" xfId="0" applyFont="1" applyBorder="1"/>
    <xf numFmtId="2" fontId="0" fillId="0" borderId="2" xfId="0" applyNumberFormat="1" applyBorder="1" applyAlignment="1">
      <alignment horizontal="center"/>
    </xf>
    <xf numFmtId="166" fontId="0" fillId="0" borderId="2" xfId="0" applyNumberFormat="1" applyBorder="1" applyAlignment="1">
      <alignment horizontal="center" vertical="top"/>
    </xf>
    <xf numFmtId="0" fontId="1" fillId="0" borderId="2" xfId="0" applyFont="1" applyBorder="1"/>
    <xf numFmtId="165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14" fontId="0" fillId="0" borderId="2" xfId="0" applyNumberFormat="1" applyBorder="1" applyAlignment="1">
      <alignment vertical="top"/>
    </xf>
    <xf numFmtId="0" fontId="1" fillId="0" borderId="0" xfId="0" applyFont="1" applyAlignment="1"/>
    <xf numFmtId="49" fontId="1" fillId="0" borderId="0" xfId="0" applyNumberFormat="1" applyFont="1" applyAlignment="1"/>
    <xf numFmtId="0" fontId="1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top" wrapText="1"/>
    </xf>
    <xf numFmtId="164" fontId="0" fillId="0" borderId="2" xfId="0" applyNumberForma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0" fontId="0" fillId="0" borderId="0" xfId="0" applyFont="1"/>
    <xf numFmtId="0" fontId="11" fillId="2" borderId="0" xfId="0" applyFont="1" applyFill="1" applyBorder="1" applyAlignment="1" applyProtection="1">
      <alignment vertical="top" wrapText="1" readingOrder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/>
    <xf numFmtId="164" fontId="0" fillId="0" borderId="2" xfId="0" applyNumberFormat="1" applyBorder="1"/>
    <xf numFmtId="2" fontId="0" fillId="0" borderId="2" xfId="0" applyNumberFormat="1" applyBorder="1" applyAlignment="1">
      <alignment horizontal="center" vertical="top"/>
    </xf>
    <xf numFmtId="165" fontId="1" fillId="0" borderId="0" xfId="0" applyNumberFormat="1" applyFont="1" applyAlignment="1">
      <alignment horizontal="center"/>
    </xf>
    <xf numFmtId="167" fontId="0" fillId="0" borderId="2" xfId="0" applyNumberFormat="1" applyBorder="1" applyAlignment="1">
      <alignment horizontal="center" vertical="top"/>
    </xf>
    <xf numFmtId="1" fontId="0" fillId="0" borderId="2" xfId="0" applyNumberFormat="1" applyBorder="1" applyAlignment="1">
      <alignment horizontal="center"/>
    </xf>
    <xf numFmtId="2" fontId="14" fillId="0" borderId="2" xfId="0" applyNumberFormat="1" applyFont="1" applyBorder="1" applyAlignment="1">
      <alignment horizontal="center" vertical="top" wrapText="1"/>
    </xf>
    <xf numFmtId="2" fontId="15" fillId="0" borderId="2" xfId="0" applyNumberFormat="1" applyFont="1" applyBorder="1" applyAlignment="1">
      <alignment horizontal="center" vertical="top" wrapText="1"/>
    </xf>
    <xf numFmtId="2" fontId="16" fillId="0" borderId="2" xfId="0" applyNumberFormat="1" applyFont="1" applyBorder="1" applyAlignment="1">
      <alignment horizontal="center" vertical="top" wrapText="1"/>
    </xf>
    <xf numFmtId="2" fontId="17" fillId="0" borderId="2" xfId="0" applyNumberFormat="1" applyFont="1" applyBorder="1" applyAlignment="1">
      <alignment horizontal="center" vertical="top" wrapText="1"/>
    </xf>
    <xf numFmtId="2" fontId="18" fillId="0" borderId="2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2" fontId="0" fillId="0" borderId="2" xfId="0" applyNumberFormat="1" applyFont="1" applyBorder="1" applyAlignment="1">
      <alignment horizontal="center" vertical="top" wrapText="1"/>
    </xf>
    <xf numFmtId="2" fontId="18" fillId="0" borderId="2" xfId="0" applyNumberFormat="1" applyFont="1" applyBorder="1" applyAlignment="1">
      <alignment horizontal="center" vertical="top"/>
    </xf>
    <xf numFmtId="0" fontId="0" fillId="0" borderId="0" xfId="0" applyFont="1" applyAlignment="1"/>
    <xf numFmtId="2" fontId="1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20" fillId="0" borderId="2" xfId="0" applyNumberFormat="1" applyFont="1" applyBorder="1" applyAlignment="1">
      <alignment horizontal="center" vertical="top" wrapText="1"/>
    </xf>
    <xf numFmtId="164" fontId="0" fillId="0" borderId="2" xfId="0" applyNumberFormat="1" applyBorder="1" applyAlignment="1">
      <alignment horizontal="center"/>
    </xf>
    <xf numFmtId="2" fontId="21" fillId="0" borderId="2" xfId="0" applyNumberFormat="1" applyFont="1" applyBorder="1" applyAlignment="1">
      <alignment horizontal="center" vertical="top" wrapText="1"/>
    </xf>
    <xf numFmtId="10" fontId="0" fillId="0" borderId="0" xfId="0" applyNumberForma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/>
    </xf>
    <xf numFmtId="2" fontId="0" fillId="0" borderId="2" xfId="0" applyNumberFormat="1" applyBorder="1" applyAlignment="1">
      <alignment horizontal="center" vertical="top"/>
    </xf>
    <xf numFmtId="2" fontId="18" fillId="0" borderId="2" xfId="0" applyNumberFormat="1" applyFont="1" applyBorder="1" applyAlignment="1">
      <alignment horizontal="center" vertical="top"/>
    </xf>
    <xf numFmtId="0" fontId="22" fillId="0" borderId="0" xfId="0" applyFont="1"/>
    <xf numFmtId="10" fontId="0" fillId="0" borderId="0" xfId="0" applyNumberFormat="1" applyFont="1"/>
    <xf numFmtId="0" fontId="0" fillId="0" borderId="0" xfId="0" applyFont="1" applyAlignment="1">
      <alignment horizontal="right"/>
    </xf>
    <xf numFmtId="0" fontId="0" fillId="3" borderId="0" xfId="0" applyFill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top" wrapText="1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4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top" wrapText="1"/>
    </xf>
    <xf numFmtId="1" fontId="0" fillId="0" borderId="2" xfId="0" applyNumberFormat="1" applyBorder="1" applyAlignment="1">
      <alignment horizontal="center" vertical="top" wrapText="1"/>
    </xf>
    <xf numFmtId="167" fontId="0" fillId="0" borderId="2" xfId="0" applyNumberFormat="1" applyBorder="1" applyAlignment="1">
      <alignment horizontal="center" vertical="top"/>
    </xf>
    <xf numFmtId="2" fontId="0" fillId="0" borderId="2" xfId="0" applyNumberFormat="1" applyBorder="1" applyAlignment="1">
      <alignment horizontal="center" vertical="top" wrapText="1"/>
    </xf>
    <xf numFmtId="2" fontId="0" fillId="0" borderId="2" xfId="0" applyNumberFormat="1" applyBorder="1" applyAlignment="1">
      <alignment horizontal="center" vertical="top"/>
    </xf>
    <xf numFmtId="2" fontId="18" fillId="0" borderId="2" xfId="0" applyNumberFormat="1" applyFont="1" applyBorder="1" applyAlignment="1">
      <alignment horizontal="center" vertical="top" wrapText="1"/>
    </xf>
    <xf numFmtId="2" fontId="18" fillId="0" borderId="2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11" fillId="2" borderId="0" xfId="0" applyFont="1" applyFill="1" applyBorder="1" applyAlignment="1" applyProtection="1">
      <alignment horizontal="center" wrapText="1" readingOrder="1"/>
    </xf>
    <xf numFmtId="0" fontId="7" fillId="0" borderId="1" xfId="0" applyFont="1" applyBorder="1" applyAlignment="1">
      <alignment wrapText="1"/>
    </xf>
    <xf numFmtId="0" fontId="12" fillId="2" borderId="4" xfId="0" applyFont="1" applyFill="1" applyBorder="1" applyAlignment="1" applyProtection="1">
      <alignment horizontal="right" vertical="top" wrapText="1" readingOrder="1"/>
    </xf>
    <xf numFmtId="0" fontId="12" fillId="2" borderId="4" xfId="0" applyFont="1" applyFill="1" applyBorder="1" applyAlignment="1" applyProtection="1">
      <alignment horizontal="left" vertical="top" wrapText="1" readingOrder="1"/>
    </xf>
    <xf numFmtId="0" fontId="10" fillId="2" borderId="4" xfId="0" applyFont="1" applyFill="1" applyBorder="1" applyAlignment="1" applyProtection="1">
      <alignment horizontal="center" vertical="top" wrapText="1" readingOrder="1"/>
    </xf>
    <xf numFmtId="0" fontId="10" fillId="2" borderId="0" xfId="0" applyFont="1" applyFill="1" applyBorder="1" applyAlignment="1" applyProtection="1">
      <alignment horizontal="right" vertical="top" wrapText="1" readingOrder="1"/>
    </xf>
    <xf numFmtId="0" fontId="8" fillId="2" borderId="0" xfId="0" applyFont="1" applyFill="1" applyBorder="1" applyAlignment="1" applyProtection="1">
      <alignment horizontal="left" vertical="top" wrapText="1" readingOrder="1"/>
    </xf>
    <xf numFmtId="0" fontId="8" fillId="2" borderId="3" xfId="0" applyFont="1" applyFill="1" applyBorder="1" applyAlignment="1" applyProtection="1">
      <alignment horizontal="left" vertical="top" wrapText="1" readingOrder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wrapText="1"/>
    </xf>
    <xf numFmtId="0" fontId="9" fillId="2" borderId="3" xfId="0" applyFont="1" applyFill="1" applyBorder="1" applyAlignment="1" applyProtection="1">
      <alignment horizontal="left" vertical="top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1080800</xdr:colOff>
      <xdr:row>62</xdr:row>
      <xdr:rowOff>17320</xdr:rowOff>
    </xdr:from>
    <xdr:to>
      <xdr:col>4</xdr:col>
      <xdr:colOff>342900</xdr:colOff>
      <xdr:row>63</xdr:row>
      <xdr:rowOff>193966</xdr:rowOff>
    </xdr:to>
    <xdr:sp macro="" textlink="">
      <xdr:nvSpPr>
        <xdr:cNvPr id="5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7140" y="16743220"/>
          <a:ext cx="2031970" cy="351906"/>
        </a:xfrm>
        <a:prstGeom prst="rect">
          <a:avLst/>
        </a:prstGeom>
      </xdr:spPr>
    </xdr:sp>
    <xdr:clientData/>
  </xdr:twoCellAnchor>
  <xdr:twoCellAnchor editAs="oneCell">
    <xdr:from>
      <xdr:col>2</xdr:col>
      <xdr:colOff>1080800</xdr:colOff>
      <xdr:row>71</xdr:row>
      <xdr:rowOff>0</xdr:rowOff>
    </xdr:from>
    <xdr:to>
      <xdr:col>4</xdr:col>
      <xdr:colOff>342900</xdr:colOff>
      <xdr:row>72</xdr:row>
      <xdr:rowOff>176646</xdr:rowOff>
    </xdr:to>
    <xdr:sp macro="" textlink="">
      <xdr:nvSpPr>
        <xdr:cNvPr id="9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3109625" y="12763500"/>
          <a:ext cx="1957675" cy="367146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55</xdr:row>
          <xdr:rowOff>47625</xdr:rowOff>
        </xdr:from>
        <xdr:to>
          <xdr:col>6</xdr:col>
          <xdr:colOff>123825</xdr:colOff>
          <xdr:row>57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58</xdr:row>
          <xdr:rowOff>47625</xdr:rowOff>
        </xdr:from>
        <xdr:to>
          <xdr:col>6</xdr:col>
          <xdr:colOff>123825</xdr:colOff>
          <xdr:row>60</xdr:row>
          <xdr:rowOff>133350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_________Microsoft_Word1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82"/>
  <sheetViews>
    <sheetView tabSelected="1" view="pageBreakPreview" topLeftCell="A55" zoomScaleSheetLayoutView="100" workbookViewId="0">
      <selection activeCell="A78" sqref="A78:XFD82"/>
    </sheetView>
  </sheetViews>
  <sheetFormatPr defaultRowHeight="15" x14ac:dyDescent="0.25"/>
  <cols>
    <col min="1" max="1" width="4.5703125" customWidth="1"/>
    <col min="2" max="2" width="14.85546875" customWidth="1"/>
    <col min="3" max="3" width="22.85546875" customWidth="1"/>
    <col min="4" max="4" width="17.5703125" customWidth="1"/>
    <col min="5" max="5" width="9.5703125" customWidth="1"/>
    <col min="6" max="6" width="3.5703125" customWidth="1"/>
    <col min="7" max="7" width="8.85546875" customWidth="1"/>
    <col min="8" max="8" width="3.5703125" customWidth="1"/>
    <col min="9" max="9" width="5.42578125" customWidth="1"/>
    <col min="10" max="10" width="7" customWidth="1"/>
    <col min="11" max="11" width="16.85546875" customWidth="1"/>
    <col min="12" max="12" width="12" customWidth="1"/>
    <col min="13" max="13" width="20.7109375" customWidth="1"/>
    <col min="14" max="14" width="14.28515625" customWidth="1"/>
    <col min="15" max="15" width="17.5703125" customWidth="1"/>
  </cols>
  <sheetData>
    <row r="1" spans="1:15" ht="18.75" customHeight="1" x14ac:dyDescent="0.25">
      <c r="A1" s="88" t="s">
        <v>65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</row>
    <row r="2" spans="1:15" ht="18.75" customHeight="1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15" ht="6.75" customHeight="1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</row>
    <row r="4" spans="1:15" ht="2.25" customHeight="1" x14ac:dyDescent="0.25">
      <c r="A4" s="89"/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</row>
    <row r="5" spans="1:15" ht="18.75" customHeight="1" x14ac:dyDescent="0.25">
      <c r="A5" s="90" t="s">
        <v>33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</row>
    <row r="6" spans="1:15" ht="18.75" customHeight="1" x14ac:dyDescent="0.25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</row>
    <row r="7" spans="1:15" ht="18.75" customHeight="1" x14ac:dyDescent="0.25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</row>
    <row r="8" spans="1:15" ht="24.75" customHeight="1" x14ac:dyDescent="0.25">
      <c r="A8" s="90"/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</row>
    <row r="9" spans="1:15" ht="12.75" hidden="1" customHeight="1" x14ac:dyDescent="0.25">
      <c r="A9" s="90"/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</row>
    <row r="10" spans="1:15" ht="15" hidden="1" customHeight="1" x14ac:dyDescent="0.25">
      <c r="A10" s="90"/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</row>
    <row r="11" spans="1:15" ht="15" hidden="1" customHeight="1" x14ac:dyDescent="0.25">
      <c r="A11" s="90"/>
      <c r="B11" s="90"/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</row>
    <row r="12" spans="1:15" ht="15" customHeight="1" x14ac:dyDescent="0.25">
      <c r="A12" s="91" t="s">
        <v>0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</row>
    <row r="13" spans="1:15" ht="8.25" customHeight="1" x14ac:dyDescent="0.25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</row>
    <row r="14" spans="1:15" ht="8.25" customHeight="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1:15" ht="39" customHeight="1" x14ac:dyDescent="0.25">
      <c r="A15" s="70" t="s">
        <v>4</v>
      </c>
      <c r="B15" s="70"/>
      <c r="C15" s="70"/>
      <c r="D15" s="70"/>
      <c r="E15" s="70"/>
      <c r="F15" s="70"/>
      <c r="G15" s="70"/>
      <c r="H15" s="91" t="s">
        <v>60</v>
      </c>
      <c r="I15" s="91"/>
      <c r="J15" s="91"/>
      <c r="K15" s="91"/>
      <c r="L15" s="91"/>
      <c r="M15" s="91"/>
      <c r="N15" s="91"/>
      <c r="O15" s="91"/>
    </row>
    <row r="16" spans="1:15" ht="99" customHeight="1" x14ac:dyDescent="0.25">
      <c r="A16" s="70" t="s">
        <v>5</v>
      </c>
      <c r="B16" s="70"/>
      <c r="C16" s="70"/>
      <c r="D16" s="70"/>
      <c r="E16" s="70"/>
      <c r="F16" s="70"/>
      <c r="G16" s="70"/>
      <c r="H16" s="91" t="s">
        <v>64</v>
      </c>
      <c r="I16" s="91"/>
      <c r="J16" s="91"/>
      <c r="K16" s="91"/>
      <c r="L16" s="91"/>
      <c r="M16" s="91"/>
      <c r="N16" s="91"/>
      <c r="O16" s="91"/>
    </row>
    <row r="17" spans="1:15" ht="15.75" x14ac:dyDescent="0.25">
      <c r="A17" s="70" t="s">
        <v>6</v>
      </c>
      <c r="B17" s="70"/>
      <c r="C17" s="70"/>
      <c r="D17" s="70"/>
      <c r="E17" s="70"/>
      <c r="F17" s="70"/>
      <c r="G17" s="70"/>
      <c r="H17" s="91" t="s">
        <v>75</v>
      </c>
      <c r="I17" s="91"/>
      <c r="J17" s="91"/>
      <c r="K17" s="91"/>
      <c r="L17" s="91"/>
      <c r="M17" s="91"/>
      <c r="N17" s="91"/>
      <c r="O17" s="91"/>
    </row>
    <row r="18" spans="1:15" ht="15.75" x14ac:dyDescent="0.25">
      <c r="A18" s="92" t="s">
        <v>7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</row>
    <row r="19" spans="1:15" x14ac:dyDescent="0.25">
      <c r="A19" s="81" t="s">
        <v>8</v>
      </c>
      <c r="B19" s="4"/>
      <c r="C19" s="81" t="s">
        <v>10</v>
      </c>
      <c r="D19" s="81"/>
      <c r="E19" s="81"/>
      <c r="F19" s="81"/>
      <c r="G19" s="81"/>
      <c r="H19" s="81"/>
      <c r="I19" s="81"/>
      <c r="J19" s="81"/>
      <c r="K19" s="81" t="s">
        <v>76</v>
      </c>
      <c r="L19" s="81" t="s">
        <v>3</v>
      </c>
      <c r="M19" s="81" t="s">
        <v>77</v>
      </c>
      <c r="N19" s="81" t="s">
        <v>2</v>
      </c>
      <c r="O19" s="81" t="s">
        <v>1</v>
      </c>
    </row>
    <row r="20" spans="1:15" ht="105.75" customHeight="1" x14ac:dyDescent="0.25">
      <c r="A20" s="81"/>
      <c r="B20" s="14" t="s">
        <v>18</v>
      </c>
      <c r="C20" s="14" t="s">
        <v>9</v>
      </c>
      <c r="D20" s="14" t="s">
        <v>11</v>
      </c>
      <c r="E20" s="81" t="s">
        <v>12</v>
      </c>
      <c r="F20" s="81"/>
      <c r="G20" s="81" t="s">
        <v>13</v>
      </c>
      <c r="H20" s="81"/>
      <c r="I20" s="81" t="s">
        <v>14</v>
      </c>
      <c r="J20" s="81"/>
      <c r="K20" s="81"/>
      <c r="L20" s="81"/>
      <c r="M20" s="81"/>
      <c r="N20" s="81"/>
      <c r="O20" s="81"/>
    </row>
    <row r="21" spans="1:15" s="13" customFormat="1" x14ac:dyDescent="0.25">
      <c r="A21" s="5">
        <v>1</v>
      </c>
      <c r="B21" s="6">
        <v>2</v>
      </c>
      <c r="C21" s="14">
        <v>3</v>
      </c>
      <c r="D21" s="5">
        <v>4</v>
      </c>
      <c r="E21" s="81">
        <v>5</v>
      </c>
      <c r="F21" s="81"/>
      <c r="G21" s="81">
        <v>6</v>
      </c>
      <c r="H21" s="81"/>
      <c r="I21" s="81">
        <v>7</v>
      </c>
      <c r="J21" s="81"/>
      <c r="K21" s="5">
        <v>8</v>
      </c>
      <c r="L21" s="5">
        <v>9</v>
      </c>
      <c r="M21" s="5">
        <v>10</v>
      </c>
      <c r="N21" s="5">
        <v>11</v>
      </c>
      <c r="O21" s="5">
        <v>12</v>
      </c>
    </row>
    <row r="22" spans="1:15" x14ac:dyDescent="0.25">
      <c r="A22" s="7" t="s">
        <v>15</v>
      </c>
      <c r="B22" s="4"/>
      <c r="C22" s="4"/>
      <c r="D22" s="4"/>
      <c r="E22" s="81"/>
      <c r="F22" s="81"/>
      <c r="G22" s="81"/>
      <c r="H22" s="81"/>
      <c r="I22" s="81"/>
      <c r="J22" s="81"/>
      <c r="K22" s="4"/>
      <c r="L22" s="4"/>
      <c r="M22" s="4"/>
      <c r="N22" s="4"/>
      <c r="O22" s="4"/>
    </row>
    <row r="23" spans="1:15" x14ac:dyDescent="0.25">
      <c r="A23" s="4"/>
      <c r="B23" s="4"/>
      <c r="C23" s="4"/>
      <c r="D23" s="4"/>
      <c r="E23" s="81"/>
      <c r="F23" s="81"/>
      <c r="G23" s="81"/>
      <c r="H23" s="81"/>
      <c r="I23" s="81"/>
      <c r="J23" s="81"/>
      <c r="K23" s="4"/>
      <c r="L23" s="4"/>
      <c r="M23" s="4"/>
      <c r="N23" s="4"/>
      <c r="O23" s="4"/>
    </row>
    <row r="24" spans="1:15" x14ac:dyDescent="0.25">
      <c r="A24" s="7" t="s">
        <v>16</v>
      </c>
      <c r="B24" s="4"/>
      <c r="C24" s="4"/>
      <c r="D24" s="33">
        <v>0</v>
      </c>
      <c r="E24" s="82">
        <v>0</v>
      </c>
      <c r="F24" s="82"/>
      <c r="G24" s="82">
        <v>0</v>
      </c>
      <c r="H24" s="82"/>
      <c r="I24" s="82">
        <v>0</v>
      </c>
      <c r="J24" s="82"/>
      <c r="K24" s="33">
        <v>0</v>
      </c>
      <c r="L24" s="8"/>
      <c r="M24" s="33">
        <v>0</v>
      </c>
      <c r="N24" s="8"/>
      <c r="O24" s="33">
        <v>0</v>
      </c>
    </row>
    <row r="25" spans="1:15" x14ac:dyDescent="0.25">
      <c r="A25" s="7" t="s">
        <v>17</v>
      </c>
      <c r="B25" s="4"/>
      <c r="C25" s="4"/>
      <c r="D25" s="4"/>
      <c r="E25" s="81"/>
      <c r="F25" s="81"/>
      <c r="G25" s="81"/>
      <c r="H25" s="81"/>
      <c r="I25" s="81"/>
      <c r="J25" s="81"/>
      <c r="K25" s="4"/>
      <c r="L25" s="4"/>
      <c r="M25" s="4"/>
      <c r="N25" s="4"/>
      <c r="O25" s="4"/>
    </row>
    <row r="26" spans="1:15" ht="86.25" customHeight="1" x14ac:dyDescent="0.25">
      <c r="A26" s="4">
        <v>2</v>
      </c>
      <c r="B26" s="16">
        <v>36893</v>
      </c>
      <c r="C26" s="6" t="s">
        <v>61</v>
      </c>
      <c r="D26" s="34">
        <v>51351520</v>
      </c>
      <c r="E26" s="81">
        <v>11750</v>
      </c>
      <c r="F26" s="81"/>
      <c r="G26" s="84">
        <v>5910</v>
      </c>
      <c r="H26" s="84"/>
      <c r="I26" s="85">
        <v>980968.55</v>
      </c>
      <c r="J26" s="85"/>
      <c r="K26" s="35">
        <f>D26+E26+G26+I26</f>
        <v>52350148.549999997</v>
      </c>
      <c r="L26" s="21">
        <v>1.0287999999999999</v>
      </c>
      <c r="M26" s="30">
        <f>K26*L26</f>
        <v>53857832.828239992</v>
      </c>
      <c r="N26" s="21">
        <v>1.0210999999999999</v>
      </c>
      <c r="O26" s="30">
        <f>M26*N26</f>
        <v>54994233.100915849</v>
      </c>
    </row>
    <row r="27" spans="1:15" ht="30" customHeight="1" x14ac:dyDescent="0.25">
      <c r="A27" s="80" t="s">
        <v>19</v>
      </c>
      <c r="B27" s="80"/>
      <c r="C27" s="80"/>
      <c r="D27" s="34">
        <f>D26</f>
        <v>51351520</v>
      </c>
      <c r="E27" s="81">
        <v>11750</v>
      </c>
      <c r="F27" s="81"/>
      <c r="G27" s="84">
        <f>SUM(G26)</f>
        <v>5910</v>
      </c>
      <c r="H27" s="84"/>
      <c r="I27" s="85">
        <f>SUM(I26)</f>
        <v>980968.55</v>
      </c>
      <c r="J27" s="85"/>
      <c r="K27" s="35">
        <f>D27+E27+G27+I27</f>
        <v>52350148.549999997</v>
      </c>
      <c r="L27" s="32"/>
      <c r="M27" s="55">
        <f>K27*L26</f>
        <v>53857832.828239992</v>
      </c>
      <c r="N27" s="21"/>
      <c r="O27" s="30">
        <f>M27*N26</f>
        <v>54994233.100915849</v>
      </c>
    </row>
    <row r="28" spans="1:15" ht="23.25" customHeight="1" x14ac:dyDescent="0.25">
      <c r="A28" s="4">
        <v>7</v>
      </c>
      <c r="B28" s="76" t="s">
        <v>20</v>
      </c>
      <c r="C28" s="76"/>
      <c r="D28" s="34"/>
      <c r="E28" s="81"/>
      <c r="F28" s="81"/>
      <c r="G28" s="84"/>
      <c r="H28" s="84"/>
      <c r="I28" s="85"/>
      <c r="J28" s="85"/>
      <c r="K28" s="20"/>
      <c r="L28" s="32"/>
      <c r="M28" s="9"/>
      <c r="N28" s="21"/>
      <c r="O28" s="9"/>
    </row>
    <row r="29" spans="1:15" ht="15.75" x14ac:dyDescent="0.25">
      <c r="A29" s="4">
        <v>8</v>
      </c>
      <c r="B29" s="76" t="s">
        <v>21</v>
      </c>
      <c r="C29" s="76"/>
      <c r="D29" s="34"/>
      <c r="E29" s="81"/>
      <c r="F29" s="81"/>
      <c r="G29" s="84"/>
      <c r="H29" s="84"/>
      <c r="I29" s="85"/>
      <c r="J29" s="85"/>
      <c r="K29" s="20"/>
      <c r="L29" s="32"/>
      <c r="M29" s="9"/>
      <c r="N29" s="21"/>
      <c r="O29" s="9"/>
    </row>
    <row r="30" spans="1:15" x14ac:dyDescent="0.25">
      <c r="A30" s="4">
        <v>9</v>
      </c>
      <c r="B30" s="76" t="s">
        <v>22</v>
      </c>
      <c r="C30" s="76"/>
      <c r="D30" s="50">
        <f>SUM(D27:D29)</f>
        <v>51351520</v>
      </c>
      <c r="E30" s="81">
        <v>11750</v>
      </c>
      <c r="F30" s="81"/>
      <c r="G30" s="78">
        <f>SUM(G27:G29)</f>
        <v>5910</v>
      </c>
      <c r="H30" s="77"/>
      <c r="I30" s="78">
        <f>SUM(I27:I29)</f>
        <v>980968.55</v>
      </c>
      <c r="J30" s="77"/>
      <c r="K30" s="48">
        <f>SUM(D30:J30)</f>
        <v>52350148.549999997</v>
      </c>
      <c r="L30" s="49">
        <v>1.0287999999999999</v>
      </c>
      <c r="M30" s="43">
        <f>K30*L30</f>
        <v>53857832.828239992</v>
      </c>
      <c r="N30" s="21">
        <v>1.0210999999999999</v>
      </c>
      <c r="O30" s="43">
        <f>M30*N30</f>
        <v>54994233.100915849</v>
      </c>
    </row>
    <row r="31" spans="1:15" x14ac:dyDescent="0.25">
      <c r="A31" s="4"/>
      <c r="B31" s="76" t="s">
        <v>23</v>
      </c>
      <c r="C31" s="76"/>
      <c r="D31" s="4"/>
      <c r="E31" s="81"/>
      <c r="F31" s="81"/>
      <c r="G31" s="81"/>
      <c r="H31" s="81"/>
      <c r="I31" s="81"/>
      <c r="J31" s="81"/>
      <c r="K31" s="4"/>
      <c r="L31" s="21"/>
      <c r="M31" s="4"/>
      <c r="N31" s="9"/>
      <c r="O31" s="4"/>
    </row>
    <row r="32" spans="1:15" ht="90.75" customHeight="1" x14ac:dyDescent="0.25">
      <c r="A32" s="4">
        <v>10</v>
      </c>
      <c r="B32" s="6" t="s">
        <v>24</v>
      </c>
      <c r="C32" s="6" t="s">
        <v>35</v>
      </c>
      <c r="D32" s="40"/>
      <c r="E32" s="82"/>
      <c r="F32" s="82"/>
      <c r="G32" s="84"/>
      <c r="H32" s="84"/>
      <c r="I32" s="85"/>
      <c r="J32" s="85"/>
      <c r="K32" s="40">
        <f>K30*0.03</f>
        <v>1570504.4564999999</v>
      </c>
      <c r="L32" s="21">
        <v>1.0287999999999999</v>
      </c>
      <c r="M32" s="30">
        <f>M30*0.03</f>
        <v>1615734.9848471996</v>
      </c>
      <c r="N32" s="21">
        <v>1.0210999999999999</v>
      </c>
      <c r="O32" s="30">
        <f>O30*0.03</f>
        <v>1649826.9930274754</v>
      </c>
    </row>
    <row r="33" spans="1:15" s="1" customFormat="1" ht="15" customHeight="1" x14ac:dyDescent="0.25">
      <c r="A33" s="80" t="s">
        <v>25</v>
      </c>
      <c r="B33" s="80" t="s">
        <v>25</v>
      </c>
      <c r="C33" s="80"/>
      <c r="D33" s="38"/>
      <c r="E33" s="78"/>
      <c r="F33" s="77"/>
      <c r="G33" s="86"/>
      <c r="H33" s="86"/>
      <c r="I33" s="87"/>
      <c r="J33" s="87"/>
      <c r="K33" s="37">
        <f>K30+K32</f>
        <v>53920653.006499998</v>
      </c>
      <c r="L33" s="21"/>
      <c r="M33" s="41">
        <f>M30+M32</f>
        <v>55473567.813087195</v>
      </c>
      <c r="N33" s="21"/>
      <c r="O33" s="41">
        <f>O30+O32</f>
        <v>56644060.093943328</v>
      </c>
    </row>
    <row r="34" spans="1:15" x14ac:dyDescent="0.25">
      <c r="A34" s="80" t="s">
        <v>26</v>
      </c>
      <c r="B34" s="80"/>
      <c r="C34" s="80"/>
      <c r="D34" s="4"/>
      <c r="E34" s="81"/>
      <c r="F34" s="81"/>
      <c r="G34" s="81"/>
      <c r="H34" s="81"/>
      <c r="I34" s="81"/>
      <c r="J34" s="81"/>
      <c r="K34" s="4"/>
      <c r="L34" s="29"/>
      <c r="M34" s="4"/>
      <c r="N34" s="9"/>
      <c r="O34" s="4"/>
    </row>
    <row r="35" spans="1:15" ht="60" x14ac:dyDescent="0.25">
      <c r="A35" s="4"/>
      <c r="B35" s="6" t="s">
        <v>27</v>
      </c>
      <c r="C35" s="6" t="s">
        <v>28</v>
      </c>
      <c r="D35" s="14"/>
      <c r="E35" s="81"/>
      <c r="F35" s="81"/>
      <c r="G35" s="82"/>
      <c r="H35" s="82"/>
      <c r="I35" s="83"/>
      <c r="J35" s="83"/>
      <c r="K35" s="36">
        <f>K33*0.2</f>
        <v>10784130.601300001</v>
      </c>
      <c r="L35" s="21"/>
      <c r="M35" s="9">
        <f>M33*0.2</f>
        <v>11094713.56261744</v>
      </c>
      <c r="N35" s="21"/>
      <c r="O35" s="30">
        <f>O33*0.2</f>
        <v>11328812.018788666</v>
      </c>
    </row>
    <row r="36" spans="1:15" s="1" customFormat="1" ht="15.75" x14ac:dyDescent="0.25">
      <c r="A36" s="10"/>
      <c r="B36" s="76" t="s">
        <v>29</v>
      </c>
      <c r="C36" s="76"/>
      <c r="D36" s="39"/>
      <c r="E36" s="77"/>
      <c r="F36" s="77"/>
      <c r="G36" s="78"/>
      <c r="H36" s="78"/>
      <c r="I36" s="79"/>
      <c r="J36" s="79"/>
      <c r="K36" s="56">
        <f>K33+K35</f>
        <v>64704783.607799999</v>
      </c>
      <c r="L36" s="21"/>
      <c r="M36" s="56">
        <f>M33+M35</f>
        <v>66568281.375704631</v>
      </c>
      <c r="N36" s="21"/>
      <c r="O36" s="41">
        <f>O33+O35</f>
        <v>67972872.112731993</v>
      </c>
    </row>
    <row r="37" spans="1:15" x14ac:dyDescent="0.25">
      <c r="A37" s="1" t="s">
        <v>31</v>
      </c>
      <c r="B37" s="17" t="s">
        <v>67</v>
      </c>
      <c r="G37" s="28"/>
      <c r="L37" s="3"/>
    </row>
    <row r="38" spans="1:15" x14ac:dyDescent="0.25">
      <c r="A38" s="1"/>
      <c r="B38" s="66" t="s">
        <v>53</v>
      </c>
      <c r="C38" s="66"/>
      <c r="D38" s="66"/>
      <c r="E38" s="67" t="s">
        <v>55</v>
      </c>
      <c r="F38" s="67"/>
      <c r="G38" s="67"/>
      <c r="L38" s="3"/>
    </row>
    <row r="39" spans="1:15" ht="44.25" customHeight="1" x14ac:dyDescent="0.25">
      <c r="B39" s="68" t="s">
        <v>54</v>
      </c>
      <c r="C39" s="68"/>
      <c r="D39" s="68"/>
      <c r="E39" s="68"/>
      <c r="F39" s="26"/>
      <c r="G39" s="69"/>
      <c r="H39" s="69"/>
      <c r="I39" s="69"/>
      <c r="J39" s="69"/>
      <c r="K39" s="69"/>
      <c r="L39" s="27"/>
    </row>
    <row r="40" spans="1:15" ht="28.5" customHeight="1" x14ac:dyDescent="0.25">
      <c r="B40" s="73" t="s">
        <v>87</v>
      </c>
      <c r="C40" s="73"/>
      <c r="D40" s="73"/>
      <c r="E40" s="73"/>
      <c r="F40" s="26"/>
      <c r="G40" s="69" t="s">
        <v>88</v>
      </c>
      <c r="H40" s="69"/>
      <c r="I40" s="69"/>
      <c r="J40" s="69"/>
      <c r="K40" s="69"/>
      <c r="L40" s="53">
        <v>1.0287999999999999</v>
      </c>
    </row>
    <row r="41" spans="1:15" ht="18" customHeight="1" x14ac:dyDescent="0.25">
      <c r="B41" s="44"/>
      <c r="C41" s="44"/>
      <c r="D41" s="44"/>
      <c r="E41" s="44"/>
      <c r="F41" s="26"/>
      <c r="G41" s="45"/>
      <c r="H41" s="45"/>
      <c r="I41" s="45"/>
      <c r="J41" s="45"/>
      <c r="K41" s="45"/>
      <c r="L41" s="27"/>
    </row>
    <row r="42" spans="1:15" x14ac:dyDescent="0.25">
      <c r="A42" s="1" t="s">
        <v>32</v>
      </c>
      <c r="B42" s="1" t="s">
        <v>36</v>
      </c>
      <c r="C42" s="1"/>
    </row>
    <row r="43" spans="1:15" s="24" customFormat="1" x14ac:dyDescent="0.25">
      <c r="B43" s="24" t="s">
        <v>51</v>
      </c>
      <c r="D43" s="24" t="s">
        <v>78</v>
      </c>
    </row>
    <row r="44" spans="1:15" s="24" customFormat="1" x14ac:dyDescent="0.25">
      <c r="B44" s="24" t="s">
        <v>49</v>
      </c>
      <c r="D44" s="57" t="s">
        <v>79</v>
      </c>
    </row>
    <row r="45" spans="1:15" s="24" customFormat="1" x14ac:dyDescent="0.25">
      <c r="B45" s="24" t="s">
        <v>50</v>
      </c>
      <c r="D45" s="24" t="s">
        <v>80</v>
      </c>
    </row>
    <row r="46" spans="1:15" s="24" customFormat="1" x14ac:dyDescent="0.25">
      <c r="D46" s="74" t="s">
        <v>82</v>
      </c>
      <c r="E46" s="75"/>
      <c r="F46" s="75"/>
      <c r="G46" s="75"/>
      <c r="H46" s="75"/>
      <c r="I46" s="75"/>
      <c r="J46" s="75"/>
      <c r="K46" s="75"/>
      <c r="L46" s="58">
        <v>1.0057</v>
      </c>
    </row>
    <row r="47" spans="1:15" s="24" customFormat="1" x14ac:dyDescent="0.25">
      <c r="D47" s="74" t="s">
        <v>83</v>
      </c>
      <c r="E47" s="75"/>
      <c r="F47" s="75"/>
      <c r="G47" s="75"/>
      <c r="H47" s="75"/>
      <c r="I47" s="75"/>
      <c r="J47" s="75"/>
      <c r="K47" s="75"/>
      <c r="L47" s="58">
        <v>1.0057</v>
      </c>
    </row>
    <row r="48" spans="1:15" s="24" customFormat="1" x14ac:dyDescent="0.25">
      <c r="D48" s="74" t="s">
        <v>84</v>
      </c>
      <c r="E48" s="75"/>
      <c r="F48" s="75"/>
      <c r="G48" s="75"/>
      <c r="H48" s="75"/>
      <c r="I48" s="75"/>
      <c r="J48" s="75"/>
      <c r="K48" s="75"/>
      <c r="L48" s="58">
        <v>1.0057</v>
      </c>
    </row>
    <row r="49" spans="2:12" s="24" customFormat="1" x14ac:dyDescent="0.25">
      <c r="D49" s="74" t="s">
        <v>85</v>
      </c>
      <c r="E49" s="75"/>
      <c r="F49" s="75"/>
      <c r="G49" s="75"/>
      <c r="H49" s="75"/>
      <c r="I49" s="75"/>
      <c r="J49" s="75"/>
      <c r="K49" s="75"/>
      <c r="L49" s="58">
        <v>1.0057</v>
      </c>
    </row>
    <row r="50" spans="2:12" s="24" customFormat="1" x14ac:dyDescent="0.25">
      <c r="D50" s="74" t="s">
        <v>86</v>
      </c>
      <c r="E50" s="75"/>
      <c r="F50" s="75"/>
      <c r="G50" s="75"/>
      <c r="H50" s="75"/>
      <c r="I50" s="75"/>
      <c r="J50" s="75"/>
      <c r="K50" s="75"/>
      <c r="L50" s="58">
        <v>1.0057</v>
      </c>
    </row>
    <row r="51" spans="2:12" s="24" customFormat="1" x14ac:dyDescent="0.25">
      <c r="B51" s="24" t="s">
        <v>56</v>
      </c>
      <c r="D51" s="57" t="s">
        <v>81</v>
      </c>
    </row>
    <row r="52" spans="2:12" x14ac:dyDescent="0.25">
      <c r="B52" s="67" t="s">
        <v>89</v>
      </c>
      <c r="C52" s="67"/>
      <c r="D52" s="67"/>
      <c r="E52" s="67"/>
      <c r="F52" s="67"/>
      <c r="G52" s="67"/>
      <c r="H52" s="67"/>
      <c r="I52" s="67"/>
      <c r="J52" s="67"/>
      <c r="K52" s="67"/>
      <c r="L52" s="51">
        <v>0.1</v>
      </c>
    </row>
    <row r="53" spans="2:12" x14ac:dyDescent="0.25">
      <c r="B53" s="67" t="s">
        <v>90</v>
      </c>
      <c r="C53" s="67"/>
      <c r="D53" s="67"/>
      <c r="E53" s="67"/>
      <c r="F53" s="67"/>
      <c r="G53" s="67"/>
      <c r="H53" s="67"/>
      <c r="I53" s="67"/>
      <c r="J53" s="67"/>
      <c r="K53" s="67"/>
      <c r="L53" s="51">
        <v>0.9</v>
      </c>
    </row>
    <row r="54" spans="2:12" x14ac:dyDescent="0.25">
      <c r="B54" s="1" t="s">
        <v>57</v>
      </c>
      <c r="L54" s="3">
        <v>1.048</v>
      </c>
    </row>
    <row r="55" spans="2:12" x14ac:dyDescent="0.25">
      <c r="B55" s="1" t="s">
        <v>68</v>
      </c>
      <c r="L55" s="3">
        <v>1.046</v>
      </c>
    </row>
    <row r="56" spans="2:12" x14ac:dyDescent="0.25">
      <c r="B56" s="71" t="s">
        <v>58</v>
      </c>
      <c r="C56" s="71"/>
      <c r="D56" s="71"/>
      <c r="F56" t="s">
        <v>30</v>
      </c>
      <c r="G56" s="11"/>
      <c r="L56" s="24">
        <v>1.0039</v>
      </c>
    </row>
    <row r="57" spans="2:12" x14ac:dyDescent="0.25">
      <c r="B57" s="12"/>
      <c r="C57" s="12"/>
      <c r="D57" s="12"/>
    </row>
    <row r="58" spans="2:12" x14ac:dyDescent="0.25">
      <c r="B58" s="12"/>
      <c r="C58" s="12"/>
      <c r="D58" s="12"/>
    </row>
    <row r="59" spans="2:12" x14ac:dyDescent="0.25">
      <c r="B59" s="71" t="s">
        <v>69</v>
      </c>
      <c r="C59" s="71"/>
      <c r="D59" s="71"/>
      <c r="L59" s="59">
        <v>1.0038</v>
      </c>
    </row>
    <row r="60" spans="2:12" x14ac:dyDescent="0.25">
      <c r="B60" s="12"/>
      <c r="C60" s="12"/>
      <c r="D60" s="12"/>
    </row>
    <row r="61" spans="2:12" x14ac:dyDescent="0.25">
      <c r="B61" s="12"/>
      <c r="C61" s="12"/>
      <c r="D61" s="12"/>
    </row>
    <row r="62" spans="2:12" x14ac:dyDescent="0.25">
      <c r="B62" s="1" t="s">
        <v>70</v>
      </c>
    </row>
    <row r="63" spans="2:12" x14ac:dyDescent="0.25">
      <c r="C63" s="52" t="s">
        <v>59</v>
      </c>
      <c r="D63" t="s">
        <v>91</v>
      </c>
      <c r="G63" s="72"/>
      <c r="H63" s="72"/>
      <c r="L63">
        <v>1.002</v>
      </c>
    </row>
    <row r="64" spans="2:12" ht="15.75" customHeight="1" x14ac:dyDescent="0.25"/>
    <row r="65" spans="1:15" ht="15.75" customHeight="1" x14ac:dyDescent="0.25">
      <c r="C65" s="52" t="s">
        <v>71</v>
      </c>
      <c r="D65" t="s">
        <v>92</v>
      </c>
      <c r="L65" s="24">
        <v>1.0232000000000001</v>
      </c>
    </row>
    <row r="66" spans="1:15" ht="15.75" customHeight="1" x14ac:dyDescent="0.25">
      <c r="C66" s="52"/>
      <c r="L66" s="1"/>
    </row>
    <row r="67" spans="1:15" ht="15.75" customHeight="1" x14ac:dyDescent="0.25">
      <c r="C67" s="52"/>
      <c r="L67" s="1"/>
    </row>
    <row r="68" spans="1:15" x14ac:dyDescent="0.25">
      <c r="B68" s="42"/>
      <c r="C68" s="17"/>
      <c r="D68" s="18"/>
      <c r="E68" s="18"/>
      <c r="F68" s="18"/>
      <c r="G68" s="18"/>
      <c r="H68" s="19"/>
      <c r="I68" s="31"/>
      <c r="J68" s="31"/>
    </row>
    <row r="69" spans="1:15" x14ac:dyDescent="0.25">
      <c r="B69" s="17"/>
      <c r="D69" s="18"/>
      <c r="E69" s="18"/>
      <c r="F69" s="18"/>
      <c r="G69" s="18"/>
      <c r="H69" s="19"/>
      <c r="I69" s="46"/>
      <c r="J69" s="46"/>
    </row>
    <row r="70" spans="1:15" x14ac:dyDescent="0.25">
      <c r="B70" s="17" t="s">
        <v>93</v>
      </c>
      <c r="C70" s="17"/>
      <c r="D70" s="18"/>
      <c r="E70" s="18"/>
      <c r="F70" s="18"/>
      <c r="G70" s="18"/>
      <c r="H70" s="19"/>
      <c r="I70" s="46"/>
      <c r="J70" s="46"/>
      <c r="L70" s="1">
        <v>1.0210999999999999</v>
      </c>
    </row>
    <row r="71" spans="1:15" ht="15.75" x14ac:dyDescent="0.25">
      <c r="A71" s="70" t="s">
        <v>34</v>
      </c>
      <c r="B71" s="70"/>
      <c r="C71" s="70"/>
      <c r="D71" s="70"/>
      <c r="E71" s="70"/>
      <c r="F71" s="70"/>
      <c r="G71" s="70"/>
      <c r="H71" s="13"/>
    </row>
    <row r="72" spans="1:15" ht="15" customHeight="1" x14ac:dyDescent="0.25">
      <c r="A72" s="60" t="s">
        <v>72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spans="1:15" x14ac:dyDescent="0.25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</row>
    <row r="74" spans="1:15" x14ac:dyDescent="0.25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</row>
    <row r="75" spans="1:15" ht="15.75" x14ac:dyDescent="0.25">
      <c r="B75" s="62" t="s">
        <v>73</v>
      </c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</row>
    <row r="76" spans="1:15" x14ac:dyDescent="0.25"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</row>
    <row r="77" spans="1:15" x14ac:dyDescent="0.25"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</row>
    <row r="78" spans="1:15" ht="46.5" customHeight="1" x14ac:dyDescent="0.2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3"/>
    </row>
    <row r="79" spans="1:15" ht="15.75" customHeight="1" x14ac:dyDescent="0.3">
      <c r="A79" s="2"/>
      <c r="C79" s="2"/>
      <c r="D79" s="63"/>
      <c r="E79" s="63"/>
      <c r="F79" s="64"/>
      <c r="G79" s="64"/>
      <c r="H79" s="64"/>
      <c r="I79" s="64"/>
      <c r="J79" s="64"/>
      <c r="K79" s="64"/>
    </row>
    <row r="80" spans="1:15" x14ac:dyDescent="0.25">
      <c r="D80" s="61"/>
      <c r="E80" s="61"/>
      <c r="F80" s="61"/>
      <c r="G80" s="61"/>
      <c r="H80" s="61"/>
      <c r="I80" s="61"/>
    </row>
    <row r="81" spans="1:11" ht="18.75" x14ac:dyDescent="0.3">
      <c r="A81" s="65"/>
      <c r="B81" s="65"/>
      <c r="C81" s="2"/>
      <c r="D81" s="63"/>
      <c r="E81" s="63"/>
      <c r="F81" s="64"/>
      <c r="G81" s="64"/>
      <c r="H81" s="64"/>
      <c r="I81" s="64"/>
      <c r="J81" s="64"/>
      <c r="K81" s="64"/>
    </row>
    <row r="82" spans="1:11" x14ac:dyDescent="0.25">
      <c r="D82" s="61"/>
      <c r="E82" s="61"/>
      <c r="F82" s="61"/>
      <c r="G82" s="61"/>
      <c r="H82" s="61"/>
      <c r="I82" s="61"/>
    </row>
  </sheetData>
  <mergeCells count="104">
    <mergeCell ref="A1:O4"/>
    <mergeCell ref="A5:O11"/>
    <mergeCell ref="A12:O13"/>
    <mergeCell ref="N19:N20"/>
    <mergeCell ref="O19:O20"/>
    <mergeCell ref="E20:F20"/>
    <mergeCell ref="A15:G15"/>
    <mergeCell ref="H15:O15"/>
    <mergeCell ref="A19:A20"/>
    <mergeCell ref="C19:J19"/>
    <mergeCell ref="K19:K20"/>
    <mergeCell ref="L19:L20"/>
    <mergeCell ref="M19:M20"/>
    <mergeCell ref="A16:G16"/>
    <mergeCell ref="H16:O16"/>
    <mergeCell ref="A17:G17"/>
    <mergeCell ref="H17:O17"/>
    <mergeCell ref="A18:O18"/>
    <mergeCell ref="G20:H20"/>
    <mergeCell ref="I20:J20"/>
    <mergeCell ref="I24:J24"/>
    <mergeCell ref="E21:F21"/>
    <mergeCell ref="G21:H21"/>
    <mergeCell ref="I21:J21"/>
    <mergeCell ref="E25:F25"/>
    <mergeCell ref="G25:H25"/>
    <mergeCell ref="I25:J25"/>
    <mergeCell ref="E22:F22"/>
    <mergeCell ref="G22:H22"/>
    <mergeCell ref="I22:J22"/>
    <mergeCell ref="E23:F23"/>
    <mergeCell ref="G23:H23"/>
    <mergeCell ref="I23:J23"/>
    <mergeCell ref="E24:F24"/>
    <mergeCell ref="G24:H24"/>
    <mergeCell ref="B28:C28"/>
    <mergeCell ref="E28:F28"/>
    <mergeCell ref="G28:H28"/>
    <mergeCell ref="I28:J28"/>
    <mergeCell ref="B29:C29"/>
    <mergeCell ref="E29:F29"/>
    <mergeCell ref="G29:H29"/>
    <mergeCell ref="I29:J29"/>
    <mergeCell ref="E26:F26"/>
    <mergeCell ref="G26:H26"/>
    <mergeCell ref="I26:J26"/>
    <mergeCell ref="A27:C27"/>
    <mergeCell ref="E27:F27"/>
    <mergeCell ref="G27:H27"/>
    <mergeCell ref="I27:J27"/>
    <mergeCell ref="E32:F32"/>
    <mergeCell ref="G32:H32"/>
    <mergeCell ref="I32:J32"/>
    <mergeCell ref="A33:C33"/>
    <mergeCell ref="E33:F33"/>
    <mergeCell ref="G33:H33"/>
    <mergeCell ref="I33:J33"/>
    <mergeCell ref="B30:C30"/>
    <mergeCell ref="E30:F30"/>
    <mergeCell ref="G30:H30"/>
    <mergeCell ref="I30:J30"/>
    <mergeCell ref="B31:C31"/>
    <mergeCell ref="E31:F31"/>
    <mergeCell ref="G31:H31"/>
    <mergeCell ref="I31:J31"/>
    <mergeCell ref="B36:C36"/>
    <mergeCell ref="E36:F36"/>
    <mergeCell ref="G36:H36"/>
    <mergeCell ref="I36:J36"/>
    <mergeCell ref="A34:C34"/>
    <mergeCell ref="E34:F34"/>
    <mergeCell ref="G34:H34"/>
    <mergeCell ref="I34:J34"/>
    <mergeCell ref="E35:F35"/>
    <mergeCell ref="G35:H35"/>
    <mergeCell ref="I35:J35"/>
    <mergeCell ref="B38:D38"/>
    <mergeCell ref="E38:G38"/>
    <mergeCell ref="B39:E39"/>
    <mergeCell ref="G39:K39"/>
    <mergeCell ref="A71:G71"/>
    <mergeCell ref="B52:K52"/>
    <mergeCell ref="B56:D56"/>
    <mergeCell ref="G63:H63"/>
    <mergeCell ref="B40:E40"/>
    <mergeCell ref="B53:K53"/>
    <mergeCell ref="B59:D59"/>
    <mergeCell ref="D46:K46"/>
    <mergeCell ref="D47:K47"/>
    <mergeCell ref="D48:K48"/>
    <mergeCell ref="D49:K49"/>
    <mergeCell ref="D50:K50"/>
    <mergeCell ref="G40:K40"/>
    <mergeCell ref="A72:O74"/>
    <mergeCell ref="D82:E82"/>
    <mergeCell ref="F82:I82"/>
    <mergeCell ref="B75:O75"/>
    <mergeCell ref="D79:E79"/>
    <mergeCell ref="F79:K79"/>
    <mergeCell ref="D80:E80"/>
    <mergeCell ref="F80:I80"/>
    <mergeCell ref="A81:B81"/>
    <mergeCell ref="D81:E81"/>
    <mergeCell ref="F81:K81"/>
  </mergeCells>
  <pageMargins left="0.7" right="0.7" top="0.75" bottom="0.75" header="0.3" footer="0.3"/>
  <pageSetup paperSize="9" scale="73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4</xdr:col>
                <xdr:colOff>0</xdr:colOff>
                <xdr:row>55</xdr:row>
                <xdr:rowOff>47625</xdr:rowOff>
              </from>
              <to>
                <xdr:col>6</xdr:col>
                <xdr:colOff>123825</xdr:colOff>
                <xdr:row>57</xdr:row>
                <xdr:rowOff>133350</xdr:rowOff>
              </to>
            </anchor>
          </objectPr>
        </oleObject>
      </mc:Choice>
      <mc:Fallback>
        <oleObject progId="Word.Document.12" shapeId="2049" r:id="rId4"/>
      </mc:Fallback>
    </mc:AlternateContent>
    <mc:AlternateContent xmlns:mc="http://schemas.openxmlformats.org/markup-compatibility/2006">
      <mc:Choice Requires="x14">
        <oleObject progId="Word.Document.12" shapeId="2053" r:id="rId6">
          <objectPr defaultSize="0" r:id="rId7">
            <anchor moveWithCells="1">
              <from>
                <xdr:col>4</xdr:col>
                <xdr:colOff>0</xdr:colOff>
                <xdr:row>58</xdr:row>
                <xdr:rowOff>47625</xdr:rowOff>
              </from>
              <to>
                <xdr:col>6</xdr:col>
                <xdr:colOff>123825</xdr:colOff>
                <xdr:row>60</xdr:row>
                <xdr:rowOff>133350</xdr:rowOff>
              </to>
            </anchor>
          </objectPr>
        </oleObject>
      </mc:Choice>
      <mc:Fallback>
        <oleObject progId="Word.Document.12" shapeId="2053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workbookViewId="0">
      <selection activeCell="S16" sqref="S16"/>
    </sheetView>
  </sheetViews>
  <sheetFormatPr defaultRowHeight="15" x14ac:dyDescent="0.25"/>
  <cols>
    <col min="12" max="12" width="0.140625" customWidth="1"/>
    <col min="13" max="14" width="8.85546875" hidden="1" customWidth="1"/>
  </cols>
  <sheetData>
    <row r="1" spans="1:14" x14ac:dyDescent="0.25">
      <c r="A1" s="98" t="s">
        <v>41</v>
      </c>
      <c r="B1" s="98" t="s">
        <v>41</v>
      </c>
      <c r="C1" s="98" t="s">
        <v>41</v>
      </c>
      <c r="D1" s="98" t="s">
        <v>41</v>
      </c>
      <c r="E1" s="98" t="s">
        <v>41</v>
      </c>
      <c r="F1" s="98" t="s">
        <v>41</v>
      </c>
      <c r="G1" s="98" t="s">
        <v>41</v>
      </c>
      <c r="H1" s="98" t="s">
        <v>41</v>
      </c>
      <c r="I1" s="98" t="s">
        <v>41</v>
      </c>
      <c r="J1" s="98" t="s">
        <v>41</v>
      </c>
      <c r="K1" s="98" t="s">
        <v>41</v>
      </c>
      <c r="L1" s="98" t="s">
        <v>41</v>
      </c>
      <c r="M1" s="98" t="s">
        <v>41</v>
      </c>
      <c r="N1" s="98" t="s">
        <v>41</v>
      </c>
    </row>
    <row r="2" spans="1:14" ht="37.15" customHeight="1" x14ac:dyDescent="0.25">
      <c r="A2" s="101" t="s">
        <v>37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4" ht="73.5" customHeight="1" x14ac:dyDescent="0.3">
      <c r="A3" s="102" t="s">
        <v>66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4" ht="18.75" x14ac:dyDescent="0.3">
      <c r="A4" s="102" t="s">
        <v>38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4" ht="45.6" customHeight="1" x14ac:dyDescent="0.25">
      <c r="A5" s="103" t="s">
        <v>74</v>
      </c>
      <c r="B5" s="103" t="s">
        <v>39</v>
      </c>
      <c r="C5" s="103" t="s">
        <v>39</v>
      </c>
      <c r="D5" s="103" t="s">
        <v>39</v>
      </c>
      <c r="E5" s="103" t="s">
        <v>39</v>
      </c>
      <c r="F5" s="103" t="s">
        <v>39</v>
      </c>
      <c r="G5" s="103" t="s">
        <v>39</v>
      </c>
      <c r="H5" s="103" t="s">
        <v>39</v>
      </c>
      <c r="I5" s="103" t="s">
        <v>39</v>
      </c>
      <c r="J5" s="103" t="s">
        <v>39</v>
      </c>
      <c r="K5" s="103" t="s">
        <v>39</v>
      </c>
      <c r="L5" s="103" t="s">
        <v>39</v>
      </c>
      <c r="M5" s="103" t="s">
        <v>39</v>
      </c>
      <c r="N5" s="103" t="s">
        <v>39</v>
      </c>
    </row>
    <row r="6" spans="1:14" x14ac:dyDescent="0.25">
      <c r="A6" s="97" t="s">
        <v>40</v>
      </c>
      <c r="B6" s="97" t="s">
        <v>40</v>
      </c>
      <c r="C6" s="97" t="s">
        <v>40</v>
      </c>
      <c r="D6" s="97" t="s">
        <v>40</v>
      </c>
      <c r="E6" s="97" t="s">
        <v>40</v>
      </c>
      <c r="F6" s="97" t="s">
        <v>40</v>
      </c>
      <c r="G6" s="97" t="s">
        <v>40</v>
      </c>
      <c r="H6" s="97" t="s">
        <v>40</v>
      </c>
      <c r="I6" s="97" t="s">
        <v>40</v>
      </c>
      <c r="J6" s="97" t="s">
        <v>40</v>
      </c>
      <c r="K6" s="97" t="s">
        <v>40</v>
      </c>
      <c r="L6" s="97" t="s">
        <v>40</v>
      </c>
      <c r="M6" s="97" t="s">
        <v>40</v>
      </c>
      <c r="N6" s="97" t="s">
        <v>40</v>
      </c>
    </row>
    <row r="7" spans="1:14" x14ac:dyDescent="0.25">
      <c r="A7" s="99" t="s">
        <v>42</v>
      </c>
      <c r="B7" s="99" t="s">
        <v>42</v>
      </c>
      <c r="C7" s="99" t="s">
        <v>42</v>
      </c>
      <c r="D7" s="99" t="s">
        <v>42</v>
      </c>
      <c r="E7" s="99" t="s">
        <v>42</v>
      </c>
      <c r="F7" s="99" t="s">
        <v>42</v>
      </c>
      <c r="G7" s="99" t="s">
        <v>42</v>
      </c>
      <c r="H7" s="99" t="s">
        <v>42</v>
      </c>
      <c r="I7" s="99" t="s">
        <v>42</v>
      </c>
      <c r="J7" s="99" t="s">
        <v>42</v>
      </c>
      <c r="K7" s="99" t="s">
        <v>42</v>
      </c>
      <c r="L7" s="99" t="s">
        <v>42</v>
      </c>
      <c r="M7" s="99" t="s">
        <v>42</v>
      </c>
      <c r="N7" s="99" t="s">
        <v>42</v>
      </c>
    </row>
    <row r="8" spans="1:14" ht="36" customHeight="1" x14ac:dyDescent="0.25">
      <c r="A8" s="100" t="s">
        <v>43</v>
      </c>
      <c r="B8" s="100" t="s">
        <v>44</v>
      </c>
      <c r="C8" s="100" t="s">
        <v>44</v>
      </c>
      <c r="D8" s="100" t="s">
        <v>44</v>
      </c>
      <c r="E8" s="100" t="s">
        <v>44</v>
      </c>
      <c r="F8" s="100" t="s">
        <v>44</v>
      </c>
      <c r="G8" s="100" t="s">
        <v>44</v>
      </c>
      <c r="H8" s="100" t="s">
        <v>44</v>
      </c>
      <c r="I8" s="100" t="s">
        <v>44</v>
      </c>
      <c r="J8" s="100" t="s">
        <v>44</v>
      </c>
      <c r="K8" s="100" t="s">
        <v>44</v>
      </c>
      <c r="L8" s="100" t="s">
        <v>44</v>
      </c>
      <c r="M8" s="100" t="s">
        <v>44</v>
      </c>
      <c r="N8" s="100" t="s">
        <v>44</v>
      </c>
    </row>
    <row r="9" spans="1:14" ht="35.450000000000003" customHeight="1" x14ac:dyDescent="0.25">
      <c r="A9" s="99" t="s">
        <v>45</v>
      </c>
      <c r="B9" s="99" t="s">
        <v>45</v>
      </c>
      <c r="C9" s="99" t="s">
        <v>45</v>
      </c>
      <c r="D9" s="99" t="s">
        <v>45</v>
      </c>
      <c r="E9" s="99" t="s">
        <v>45</v>
      </c>
      <c r="F9" s="99" t="s">
        <v>45</v>
      </c>
      <c r="G9" s="99" t="s">
        <v>45</v>
      </c>
      <c r="H9" s="99" t="s">
        <v>45</v>
      </c>
      <c r="I9" s="99" t="s">
        <v>45</v>
      </c>
      <c r="J9" s="99" t="s">
        <v>45</v>
      </c>
      <c r="K9" s="99" t="s">
        <v>45</v>
      </c>
      <c r="L9" s="99" t="s">
        <v>45</v>
      </c>
      <c r="M9" s="99" t="s">
        <v>45</v>
      </c>
      <c r="N9" s="99" t="s">
        <v>45</v>
      </c>
    </row>
    <row r="10" spans="1:14" ht="22.9" customHeight="1" x14ac:dyDescent="0.25"/>
    <row r="11" spans="1:14" x14ac:dyDescent="0.25">
      <c r="A11" s="93" t="s">
        <v>52</v>
      </c>
      <c r="B11" s="93" t="s">
        <v>46</v>
      </c>
      <c r="C11" s="93" t="s">
        <v>46</v>
      </c>
      <c r="D11" s="93" t="s">
        <v>46</v>
      </c>
    </row>
    <row r="12" spans="1:14" ht="15" customHeight="1" x14ac:dyDescent="0.25">
      <c r="A12" s="93" t="s">
        <v>62</v>
      </c>
      <c r="B12" s="93"/>
      <c r="C12" s="93"/>
      <c r="D12" s="93"/>
    </row>
    <row r="13" spans="1:14" ht="15" customHeight="1" x14ac:dyDescent="0.25">
      <c r="A13" s="93"/>
      <c r="B13" s="93"/>
      <c r="C13" s="93"/>
      <c r="D13" s="93"/>
    </row>
    <row r="14" spans="1:14" ht="18.75" x14ac:dyDescent="0.3">
      <c r="A14" s="93"/>
      <c r="B14" s="93"/>
      <c r="C14" s="93"/>
      <c r="D14" s="93"/>
      <c r="E14" s="94" t="s">
        <v>63</v>
      </c>
      <c r="F14" s="94"/>
      <c r="G14" s="94"/>
      <c r="H14" s="94"/>
      <c r="I14" s="94"/>
      <c r="J14" s="94"/>
      <c r="K14" s="94"/>
    </row>
    <row r="15" spans="1:14" ht="15" customHeight="1" x14ac:dyDescent="0.25">
      <c r="A15" s="25"/>
      <c r="B15" s="25"/>
      <c r="C15" s="25"/>
      <c r="D15" s="25"/>
      <c r="E15" s="95" t="s">
        <v>47</v>
      </c>
      <c r="F15" s="95" t="s">
        <v>47</v>
      </c>
      <c r="G15" s="95" t="s">
        <v>47</v>
      </c>
      <c r="H15" s="95" t="s">
        <v>47</v>
      </c>
      <c r="I15" s="96" t="s">
        <v>48</v>
      </c>
      <c r="J15" s="96" t="s">
        <v>48</v>
      </c>
      <c r="K15" s="96" t="s">
        <v>48</v>
      </c>
      <c r="L15" s="96" t="s">
        <v>48</v>
      </c>
      <c r="M15" s="96" t="s">
        <v>48</v>
      </c>
    </row>
  </sheetData>
  <mergeCells count="14">
    <mergeCell ref="A6:N6"/>
    <mergeCell ref="A1:N1"/>
    <mergeCell ref="A7:N7"/>
    <mergeCell ref="A8:N8"/>
    <mergeCell ref="A9:N9"/>
    <mergeCell ref="A2:K2"/>
    <mergeCell ref="A3:K3"/>
    <mergeCell ref="A4:K4"/>
    <mergeCell ref="A5:N5"/>
    <mergeCell ref="A11:D11"/>
    <mergeCell ref="E14:K14"/>
    <mergeCell ref="E15:H15"/>
    <mergeCell ref="I15:M15"/>
    <mergeCell ref="A12:D14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 нов</vt:lpstr>
      <vt:lpstr>Протокол НМЦК</vt:lpstr>
      <vt:lpstr>'НМЦК нов'!Область_печати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Богатырёва Анастасия Андреевна</cp:lastModifiedBy>
  <cp:lastPrinted>2025-09-25T06:54:57Z</cp:lastPrinted>
  <dcterms:created xsi:type="dcterms:W3CDTF">2021-03-25T06:47:34Z</dcterms:created>
  <dcterms:modified xsi:type="dcterms:W3CDTF">2025-12-19T06:36:13Z</dcterms:modified>
</cp:coreProperties>
</file>