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Закупки_2025_РЕГПОРЯДОК 44-ФЗ\Размещение\3. КАП. ремонт_Залесская (№ 3_2025-РП)\"/>
    </mc:Choice>
  </mc:AlternateContent>
  <bookViews>
    <workbookView xWindow="-90" yWindow="135" windowWidth="20640" windowHeight="12690"/>
  </bookViews>
  <sheets>
    <sheet name="НМЦК нов" sheetId="2" r:id="rId1"/>
    <sheet name="Протокол НМЦК" sheetId="3" r:id="rId2"/>
  </sheets>
  <definedNames>
    <definedName name="_xlnm.Print_Area" localSheetId="0">'НМЦК нов'!$A$1:$O$78</definedName>
  </definedNames>
  <calcPr calcId="162913"/>
</workbook>
</file>

<file path=xl/calcChain.xml><?xml version="1.0" encoding="utf-8"?>
<calcChain xmlns="http://schemas.openxmlformats.org/spreadsheetml/2006/main">
  <c r="E33" i="2" l="1"/>
  <c r="I27" i="2" l="1"/>
  <c r="I30" i="2" s="1"/>
  <c r="G27" i="2"/>
  <c r="G30" i="2" s="1"/>
  <c r="G33" i="2" s="1"/>
  <c r="I33" i="2" l="1"/>
  <c r="D27" i="2"/>
  <c r="D30" i="2" l="1"/>
  <c r="K32" i="2" l="1"/>
  <c r="M32" i="2" s="1"/>
  <c r="O32" i="2" s="1"/>
  <c r="K30" i="2"/>
  <c r="M30" i="2" s="1"/>
  <c r="O30" i="2" s="1"/>
  <c r="D33" i="2" l="1"/>
  <c r="K33" i="2" s="1"/>
  <c r="M33" i="2"/>
  <c r="O35" i="2" l="1"/>
  <c r="O36" i="2" s="1"/>
</calcChain>
</file>

<file path=xl/sharedStrings.xml><?xml version="1.0" encoding="utf-8"?>
<sst xmlns="http://schemas.openxmlformats.org/spreadsheetml/2006/main" count="174" uniqueCount="88">
  <si>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</si>
  <si>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</si>
  <si>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</si>
  <si>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</si>
  <si>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</si>
  <si>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</si>
  <si>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</si>
  <si>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</si>
  <si>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</si>
  <si>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</si>
  <si>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</si>
  <si>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</si>
  <si>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</si>
  <si>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</si>
  <si>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</si>
  <si>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</si>
  <si>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</si>
  <si>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</si>
  <si>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</si>
  <si>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</si>
  <si>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</si>
  <si>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</si>
  <si>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</si>
  <si>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</si>
  <si>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</si>
  <si>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</si>
  <si>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</si>
  <si>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</si>
  <si>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</si>
  <si>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</si>
  <si>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=</t>
  </si>
  <si>
    <t>1.</t>
  </si>
  <si>
    <t>2.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</si>
  <si>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</si>
  <si>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</si>
  <si>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Непредвиденные затраты - 3%</t>
  </si>
  <si>
    <t>Расчёт индекса прогнозной инфляции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</si>
  <si>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</si>
  <si>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</si>
  <si>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</si>
  <si>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</si>
  <si>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Приложение № 1</t>
  </si>
  <si>
    <t>начальная (максимальная) цена контракта включает в себя расходы на</t>
  </si>
  <si>
    <t xml:space="preserve">Выполнение строительно-монтажных работ, сдачу в эксплуатацию объекта капитального строительства. 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</si>
  <si>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</si>
  <si>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</si>
  <si>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</si>
  <si>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</si>
  <si>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</si>
  <si>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Начало строительства</t>
  </si>
  <si>
    <t>Окончание строительства</t>
  </si>
  <si>
    <t>Дата формирования НМЦК</t>
  </si>
  <si>
    <t xml:space="preserve">     Заказчик:</t>
  </si>
  <si>
    <t>Уровень цен утвержденной проектной документации</t>
  </si>
  <si>
    <t>Расчет индексов прогнозной инфляции (по письму Минэкономразвития России от 26.09.2019 г. № Д14и-32899, отрасль "Инвестиции в основной капитал")</t>
  </si>
  <si>
    <t xml:space="preserve"> "Капитальный ремонт магистральной тепловой сети по ул.Залесская в г.Симферополь»                                                              (предмет закупки)</t>
  </si>
  <si>
    <t xml:space="preserve"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
№ 91-1-1-2-032931-2024 от 16.06.2025 г.
 Начальная (максимальная) цена контракта определена и обоснована посредством применения проектно-сметного метода, в ценах I-го квартала 2025г. 
</t>
  </si>
  <si>
    <t xml:space="preserve">"Капитальный ремонт магистральной тепловой сети по ул.Залесская в г.Симферополь»  </t>
  </si>
  <si>
    <t>Стоимость работ в
ценах на дату
утверждения сметной
документации
IIкв.2025 г.</t>
  </si>
  <si>
    <t>IIквартал 2025 г</t>
  </si>
  <si>
    <t>Продолжительность строительства</t>
  </si>
  <si>
    <t>Годовой индекс прогнозной инфляции на 2025г:</t>
  </si>
  <si>
    <t>Ежемесячный индекс прогнозной инфляции на 2025 =</t>
  </si>
  <si>
    <t>К на 2025 =</t>
  </si>
  <si>
    <t>___________________________Е.Ю.Плющаков</t>
  </si>
  <si>
    <r>
      <t xml:space="preserve">Выполнение  работ на объекте: "Капитальный ремонт магистральной тепловой сети по ул.Залесская в г.Симферополь»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(предмет закупки)</t>
    </r>
  </si>
  <si>
    <t>ОБОСНОВАНИЕ НАЧАЛЬНОЙ (МАКСИМАЛЬНОЙ) ЦЕНЫ КОНТРАКТА 
Выполнение  работ на объекте: "Капитальный ремонт магистральной тепловой сети по ул.Залесская в г.Симферополь"                                                                                                                                                                                                                                                                                  (предмет закупки)</t>
  </si>
  <si>
    <t>15.09.2025 г.</t>
  </si>
  <si>
    <t>Расчёт индекса фактической инфляции с использованием ИПЦ Росстата</t>
  </si>
  <si>
    <t>Итого индека фактической инфляции:</t>
  </si>
  <si>
    <t>1.0057*1.0057*1.0057</t>
  </si>
  <si>
    <t>сентябрь 2025 г.</t>
  </si>
  <si>
    <t>оксябрь 2025 г</t>
  </si>
  <si>
    <t>сентябрь 2026 г</t>
  </si>
  <si>
    <t>12 месяцев</t>
  </si>
  <si>
    <t>Доля сметной стоимости, подлежащая выполнению подрядчиком в 2025г.(3месяца/12 месяцев)</t>
  </si>
  <si>
    <t>Доля сметной стоимости, подлежащая выполнению подрядчиком в 2026г.(9месяца/12 месяцев)</t>
  </si>
  <si>
    <t>Годовой индекс прогнозной инфляции на 2026г:</t>
  </si>
  <si>
    <t>Ежемесячный индекс прогнозной инфляции на 2026 =</t>
  </si>
  <si>
    <t>Индексы прогнозной инфляции на  периода исполнения контракта:</t>
  </si>
  <si>
    <t>К на 2026 =</t>
  </si>
  <si>
    <t>Итого индекс прогнозной инфляции: 0.25*1.00059+0.75*1.0312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</si>
  <si>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</si>
  <si>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r>
      <rPr>
        <b/>
        <sz val="14"/>
        <color theme="1"/>
        <rFont val="Calibri"/>
        <family val="2"/>
        <charset val="204"/>
        <scheme val="minor"/>
      </rPr>
      <t>Начальная максимальная цена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4"/>
        <color theme="1"/>
        <rFont val="Calibri"/>
        <family val="2"/>
        <charset val="204"/>
        <scheme val="minor"/>
      </rPr>
      <t xml:space="preserve">контракта: </t>
    </r>
    <r>
      <rPr>
        <b/>
        <sz val="11"/>
        <color theme="1"/>
        <rFont val="Calibri"/>
        <family val="2"/>
        <charset val="204"/>
        <scheme val="minor"/>
      </rPr>
      <t xml:space="preserve">устанавливается равной сумме лимитов бюджетных обязательств: </t>
    </r>
    <r>
      <rPr>
        <b/>
        <sz val="14"/>
        <color theme="1"/>
        <rFont val="Calibri"/>
        <family val="2"/>
        <charset val="204"/>
        <scheme val="minor"/>
      </rPr>
      <t>28748080.00 (Двадцать восемь миллионов семьсот сорок восемь тысяч восемьдесят рублей. 00 копеек).</t>
    </r>
  </si>
  <si>
    <t>Стоимость работ в
ценах на дату
формирования
начальной
(максимальной)
цены контракта
III кв. 2025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</si>
  <si>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29341722.85руб. (двадцать девять миллионов триста сорок одна  тысяча семьсот двадцать два рубля, 85 копеек).</t>
    </r>
  </si>
  <si>
    <t xml:space="preserve"> Начальник УКС и ИЗО                            ГУП РК «Крымтеплокоммунэнерго </t>
  </si>
  <si>
    <t>Итого НМЦК: 28 748 080,00 рублей (Двадцать восемь миллионов семьсот сорок восемь тысяч восемьдесят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</si>
</sst>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4"/>
      <color rgb="FF080000"/>
      <name val="Times New Roman"/>
      <family val="1"/>
      <charset val="204"/>
    </font>
    <font>
      <sz val="10"/>
      <color rgb="FF080000"/>
      <name val="Times New Roman CYR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14" fontId="0" fillId="0" borderId="2" xfId="0" applyNumberFormat="1" applyBorder="1" applyAlignment="1">
      <alignment vertical="top"/>
    </xf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2" fontId="5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  <xf numFmtId="0" fontId="0" fillId="0" borderId="0" xfId="0" applyFont="1"/>
    <xf numFmtId="0" fontId="10" fillId="2" borderId="0" xfId="0" applyFont="1" applyFill="1" applyBorder="1" applyAlignment="1" applyProtection="1">
      <alignment vertical="top" wrapText="1" readingOrder="1"/>
    </xf>
    <xf numFmtId="0" fontId="0" fillId="0" borderId="0" xfId="0" applyAlignment="1">
      <alignment vertical="center" wrapText="1"/>
    </xf>
    <xf numFmtId="164" fontId="1" fillId="0" borderId="0" xfId="0" applyNumberFormat="1" applyFont="1" applyAlignment="1"/>
    <xf numFmtId="164" fontId="0" fillId="0" borderId="2" xfId="0" applyNumberFormat="1" applyBorder="1"/>
    <xf numFmtId="2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/>
    </xf>
    <xf numFmtId="2" fontId="13" fillId="0" borderId="2" xfId="0" applyNumberFormat="1" applyFont="1" applyBorder="1" applyAlignment="1">
      <alignment horizontal="center" vertical="top" wrapText="1"/>
    </xf>
    <xf numFmtId="2" fontId="14" fillId="0" borderId="2" xfId="0" applyNumberFormat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166" fontId="17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/>
    </xf>
    <xf numFmtId="2" fontId="0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/>
    </xf>
    <xf numFmtId="0" fontId="0" fillId="0" borderId="0" xfId="0" applyFont="1" applyAlignment="1"/>
    <xf numFmtId="2" fontId="0" fillId="0" borderId="2" xfId="0" applyNumberFormat="1" applyBorder="1"/>
    <xf numFmtId="2" fontId="1" fillId="0" borderId="0" xfId="0" applyNumberFormat="1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10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 wrapText="1"/>
    </xf>
    <xf numFmtId="167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17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10" fillId="2" borderId="0" xfId="0" applyFont="1" applyFill="1" applyBorder="1" applyAlignment="1" applyProtection="1">
      <alignment horizontal="center" wrapText="1" readingOrder="1"/>
    </xf>
    <xf numFmtId="0" fontId="6" fillId="0" borderId="1" xfId="0" applyFont="1" applyBorder="1" applyAlignment="1">
      <alignment wrapText="1"/>
    </xf>
    <xf numFmtId="0" fontId="11" fillId="2" borderId="4" xfId="0" applyFont="1" applyFill="1" applyBorder="1" applyAlignment="1" applyProtection="1">
      <alignment horizontal="right" vertical="top" wrapText="1" readingOrder="1"/>
    </xf>
    <xf numFmtId="0" fontId="11" fillId="2" borderId="4" xfId="0" applyFont="1" applyFill="1" applyBorder="1" applyAlignment="1" applyProtection="1">
      <alignment horizontal="left" vertical="top" wrapText="1" readingOrder="1"/>
    </xf>
    <xf numFmtId="0" fontId="9" fillId="2" borderId="4" xfId="0" applyFont="1" applyFill="1" applyBorder="1" applyAlignment="1" applyProtection="1">
      <alignment horizontal="center" vertical="top" wrapText="1" readingOrder="1"/>
    </xf>
    <xf numFmtId="0" fontId="9" fillId="2" borderId="0" xfId="0" applyFont="1" applyFill="1" applyBorder="1" applyAlignment="1" applyProtection="1">
      <alignment horizontal="right" vertical="top" wrapText="1" readingOrder="1"/>
    </xf>
    <xf numFmtId="0" fontId="7" fillId="2" borderId="0" xfId="0" applyFont="1" applyFill="1" applyBorder="1" applyAlignment="1" applyProtection="1">
      <alignment horizontal="left" vertical="top" wrapText="1" readingOrder="1"/>
    </xf>
    <xf numFmtId="0" fontId="7" fillId="2" borderId="3" xfId="0" applyFont="1" applyFill="1" applyBorder="1" applyAlignment="1" applyProtection="1">
      <alignment horizontal="left" vertical="top" wrapText="1" readingOrder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8" fillId="2" borderId="3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67</xdr:row>
      <xdr:rowOff>0</xdr:rowOff>
    </xdr:from>
    <xdr:to>
      <xdr:col>4</xdr:col>
      <xdr:colOff>342900</xdr:colOff>
      <xdr:row>68</xdr:row>
      <xdr:rowOff>172836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57150</xdr:rowOff>
        </xdr:from>
        <xdr:to>
          <xdr:col>5</xdr:col>
          <xdr:colOff>390525</xdr:colOff>
          <xdr:row>53</xdr:row>
          <xdr:rowOff>171450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1080800</xdr:colOff>
      <xdr:row>58</xdr:row>
      <xdr:rowOff>17320</xdr:rowOff>
    </xdr:from>
    <xdr:to>
      <xdr:col>4</xdr:col>
      <xdr:colOff>342900</xdr:colOff>
      <xdr:row>60</xdr:row>
      <xdr:rowOff>3466</xdr:rowOff>
    </xdr:to>
    <xdr:sp macro="" textlink="">
      <xdr:nvSpPr>
        <xdr:cNvPr id="10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376200" y="16105045"/>
          <a:ext cx="1957675" cy="367146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58</xdr:row>
          <xdr:rowOff>47625</xdr:rowOff>
        </xdr:from>
        <xdr:to>
          <xdr:col>6</xdr:col>
          <xdr:colOff>542925</xdr:colOff>
          <xdr:row>63</xdr:row>
          <xdr:rowOff>66675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54</xdr:row>
          <xdr:rowOff>57150</xdr:rowOff>
        </xdr:from>
        <xdr:to>
          <xdr:col>5</xdr:col>
          <xdr:colOff>390525</xdr:colOff>
          <xdr:row>56</xdr:row>
          <xdr:rowOff>171450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752475</xdr:colOff>
          <xdr:row>60</xdr:row>
          <xdr:rowOff>38100</xdr:rowOff>
        </xdr:from>
        <xdr:to>
          <xdr:col>7</xdr:col>
          <xdr:colOff>123825</xdr:colOff>
          <xdr:row>65</xdr:row>
          <xdr:rowOff>57150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view="pageBreakPreview" topLeftCell="A42" zoomScaleNormal="100" zoomScaleSheetLayoutView="100" workbookViewId="0">
      <selection activeCell="E78" sqref="E78"/>
    </sheetView>
  </sheetViews>
  <sheetFormatPr defaultRowHeight="15" x14ac:dyDescent="0.25"/>
  <cols>
    <col min="1" max="1" width="4.5703125" customWidth="1"/>
    <col min="2" max="2" width="14.85546875" customWidth="1"/>
    <col min="3" max="3" width="22.85546875" customWidth="1"/>
    <col min="4" max="4" width="17.5703125" customWidth="1"/>
    <col min="5" max="5" width="9.5703125" customWidth="1"/>
    <col min="6" max="6" width="6.28515625" customWidth="1"/>
    <col min="7" max="7" width="8.85546875" customWidth="1"/>
    <col min="8" max="8" width="3.5703125" customWidth="1"/>
    <col min="9" max="9" width="5.42578125" customWidth="1"/>
    <col min="10" max="10" width="7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  <col min="16" max="16" width="11.5703125" bestFit="1" customWidth="1"/>
  </cols>
  <sheetData>
    <row r="1" spans="1:15" ht="18.75" customHeight="1" x14ac:dyDescent="0.25">
      <c r="A1" s="69" t="s">
        <v>66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8.75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ht="6.7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2.25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5" ht="18.75" customHeight="1" x14ac:dyDescent="0.25">
      <c r="A5" s="71" t="s">
        <v>33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 ht="18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5" ht="18.75" customHeight="1" x14ac:dyDescent="0.25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ht="24.75" customHeight="1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2.75" hidden="1" customHeight="1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1:15" ht="15" hidden="1" customHeight="1" x14ac:dyDescent="0.2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 ht="15" hidden="1" customHeight="1" x14ac:dyDescent="0.25">
      <c r="A11" s="71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</row>
    <row r="12" spans="1:15" ht="15" customHeight="1" x14ac:dyDescent="0.25">
      <c r="A12" s="71" t="s">
        <v>0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</row>
    <row r="13" spans="1:15" ht="8.25" customHeight="1" x14ac:dyDescent="0.25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1:15" ht="8.25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39" customHeight="1" x14ac:dyDescent="0.25">
      <c r="A15" s="72" t="s">
        <v>4</v>
      </c>
      <c r="B15" s="72"/>
      <c r="C15" s="72"/>
      <c r="D15" s="72"/>
      <c r="E15" s="72"/>
      <c r="F15" s="72"/>
      <c r="G15" s="72"/>
      <c r="H15" s="73" t="s">
        <v>55</v>
      </c>
      <c r="I15" s="73"/>
      <c r="J15" s="73"/>
      <c r="K15" s="73"/>
      <c r="L15" s="73"/>
      <c r="M15" s="73"/>
      <c r="N15" s="73"/>
      <c r="O15" s="73"/>
    </row>
    <row r="16" spans="1:15" ht="99" customHeight="1" x14ac:dyDescent="0.25">
      <c r="A16" s="72" t="s">
        <v>5</v>
      </c>
      <c r="B16" s="72"/>
      <c r="C16" s="72"/>
      <c r="D16" s="72"/>
      <c r="E16" s="72"/>
      <c r="F16" s="72"/>
      <c r="G16" s="72"/>
      <c r="H16" s="73" t="s">
        <v>56</v>
      </c>
      <c r="I16" s="73"/>
      <c r="J16" s="73"/>
      <c r="K16" s="73"/>
      <c r="L16" s="73"/>
      <c r="M16" s="73"/>
      <c r="N16" s="73"/>
      <c r="O16" s="73"/>
    </row>
    <row r="17" spans="1:15" ht="15.75" x14ac:dyDescent="0.25">
      <c r="A17" s="72" t="s">
        <v>6</v>
      </c>
      <c r="B17" s="72"/>
      <c r="C17" s="72"/>
      <c r="D17" s="72"/>
      <c r="E17" s="72"/>
      <c r="F17" s="72"/>
      <c r="G17" s="72"/>
      <c r="H17" s="67" t="s">
        <v>67</v>
      </c>
      <c r="I17" s="67"/>
      <c r="J17" s="67"/>
      <c r="K17" s="67"/>
      <c r="L17" s="67"/>
      <c r="M17" s="67"/>
      <c r="N17" s="67"/>
      <c r="O17" s="67"/>
    </row>
    <row r="18" spans="1:15" ht="15.75" x14ac:dyDescent="0.25">
      <c r="A18" s="68" t="s">
        <v>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5" x14ac:dyDescent="0.25">
      <c r="A19" s="60" t="s">
        <v>8</v>
      </c>
      <c r="B19" s="3"/>
      <c r="C19" s="60" t="s">
        <v>10</v>
      </c>
      <c r="D19" s="60"/>
      <c r="E19" s="60"/>
      <c r="F19" s="60"/>
      <c r="G19" s="60"/>
      <c r="H19" s="60"/>
      <c r="I19" s="60"/>
      <c r="J19" s="60"/>
      <c r="K19" s="60" t="s">
        <v>58</v>
      </c>
      <c r="L19" s="60" t="s">
        <v>3</v>
      </c>
      <c r="M19" s="60" t="s">
        <v>84</v>
      </c>
      <c r="N19" s="60" t="s">
        <v>2</v>
      </c>
      <c r="O19" s="60" t="s">
        <v>1</v>
      </c>
    </row>
    <row r="20" spans="1:15" ht="105.75" customHeight="1" x14ac:dyDescent="0.25">
      <c r="A20" s="60"/>
      <c r="B20" s="13" t="s">
        <v>18</v>
      </c>
      <c r="C20" s="13" t="s">
        <v>9</v>
      </c>
      <c r="D20" s="13" t="s">
        <v>11</v>
      </c>
      <c r="E20" s="60" t="s">
        <v>12</v>
      </c>
      <c r="F20" s="60"/>
      <c r="G20" s="60" t="s">
        <v>13</v>
      </c>
      <c r="H20" s="60"/>
      <c r="I20" s="60" t="s">
        <v>14</v>
      </c>
      <c r="J20" s="60"/>
      <c r="K20" s="60"/>
      <c r="L20" s="60"/>
      <c r="M20" s="60"/>
      <c r="N20" s="60"/>
      <c r="O20" s="60"/>
    </row>
    <row r="21" spans="1:15" s="12" customFormat="1" x14ac:dyDescent="0.25">
      <c r="A21" s="4">
        <v>1</v>
      </c>
      <c r="B21" s="5">
        <v>2</v>
      </c>
      <c r="C21" s="13">
        <v>3</v>
      </c>
      <c r="D21" s="4">
        <v>4</v>
      </c>
      <c r="E21" s="60">
        <v>5</v>
      </c>
      <c r="F21" s="60"/>
      <c r="G21" s="60">
        <v>6</v>
      </c>
      <c r="H21" s="60"/>
      <c r="I21" s="60">
        <v>7</v>
      </c>
      <c r="J21" s="60"/>
      <c r="K21" s="4">
        <v>8</v>
      </c>
      <c r="L21" s="4">
        <v>9</v>
      </c>
      <c r="M21" s="4">
        <v>10</v>
      </c>
      <c r="N21" s="4">
        <v>11</v>
      </c>
      <c r="O21" s="4">
        <v>12</v>
      </c>
    </row>
    <row r="22" spans="1:15" x14ac:dyDescent="0.25">
      <c r="A22" s="6" t="s">
        <v>15</v>
      </c>
      <c r="B22" s="3"/>
      <c r="C22" s="3"/>
      <c r="D22" s="3"/>
      <c r="E22" s="60"/>
      <c r="F22" s="60"/>
      <c r="G22" s="60"/>
      <c r="H22" s="60"/>
      <c r="I22" s="60"/>
      <c r="J22" s="60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60"/>
      <c r="F23" s="60"/>
      <c r="G23" s="60"/>
      <c r="H23" s="60"/>
      <c r="I23" s="60"/>
      <c r="J23" s="60"/>
      <c r="K23" s="3"/>
      <c r="L23" s="3"/>
      <c r="M23" s="3"/>
      <c r="N23" s="3"/>
      <c r="O23" s="3"/>
    </row>
    <row r="24" spans="1:15" x14ac:dyDescent="0.25">
      <c r="A24" s="6" t="s">
        <v>16</v>
      </c>
      <c r="B24" s="3"/>
      <c r="C24" s="3"/>
      <c r="D24" s="28">
        <v>0</v>
      </c>
      <c r="E24" s="61">
        <v>0</v>
      </c>
      <c r="F24" s="61"/>
      <c r="G24" s="61">
        <v>0</v>
      </c>
      <c r="H24" s="61"/>
      <c r="I24" s="61">
        <v>0</v>
      </c>
      <c r="J24" s="61"/>
      <c r="K24" s="28">
        <v>0</v>
      </c>
      <c r="L24" s="7"/>
      <c r="M24" s="28">
        <v>0</v>
      </c>
      <c r="N24" s="7"/>
      <c r="O24" s="28">
        <v>0</v>
      </c>
    </row>
    <row r="25" spans="1:15" x14ac:dyDescent="0.25">
      <c r="A25" s="6" t="s">
        <v>17</v>
      </c>
      <c r="B25" s="3"/>
      <c r="C25" s="3"/>
      <c r="D25" s="3"/>
      <c r="E25" s="60"/>
      <c r="F25" s="60"/>
      <c r="G25" s="60"/>
      <c r="H25" s="60"/>
      <c r="I25" s="60"/>
      <c r="J25" s="60"/>
      <c r="K25" s="3"/>
      <c r="L25" s="3"/>
      <c r="M25" s="3"/>
      <c r="N25" s="3"/>
      <c r="O25" s="3"/>
    </row>
    <row r="26" spans="1:15" ht="86.25" customHeight="1" x14ac:dyDescent="0.25">
      <c r="A26" s="3">
        <v>2</v>
      </c>
      <c r="B26" s="15">
        <v>36893</v>
      </c>
      <c r="C26" s="5" t="s">
        <v>57</v>
      </c>
      <c r="D26" s="29">
        <v>22129285</v>
      </c>
      <c r="E26" s="60"/>
      <c r="F26" s="60"/>
      <c r="G26" s="63">
        <v>5910</v>
      </c>
      <c r="H26" s="63"/>
      <c r="I26" s="64">
        <v>635657.35</v>
      </c>
      <c r="J26" s="64"/>
      <c r="K26" s="30"/>
      <c r="L26" s="27"/>
      <c r="M26" s="26"/>
      <c r="N26" s="20"/>
      <c r="O26" s="26"/>
    </row>
    <row r="27" spans="1:15" ht="30" customHeight="1" x14ac:dyDescent="0.25">
      <c r="A27" s="59" t="s">
        <v>19</v>
      </c>
      <c r="B27" s="59"/>
      <c r="C27" s="59"/>
      <c r="D27" s="29">
        <f>D26</f>
        <v>22129285</v>
      </c>
      <c r="E27" s="60"/>
      <c r="F27" s="60"/>
      <c r="G27" s="63">
        <f>SUM(G26)</f>
        <v>5910</v>
      </c>
      <c r="H27" s="63"/>
      <c r="I27" s="64">
        <f>SUM(I26)</f>
        <v>635657.35</v>
      </c>
      <c r="J27" s="64"/>
      <c r="K27" s="30"/>
      <c r="L27" s="27"/>
      <c r="M27" s="26"/>
      <c r="N27" s="20"/>
      <c r="O27" s="26"/>
    </row>
    <row r="28" spans="1:15" ht="23.25" customHeight="1" x14ac:dyDescent="0.25">
      <c r="A28" s="3">
        <v>7</v>
      </c>
      <c r="B28" s="55" t="s">
        <v>20</v>
      </c>
      <c r="C28" s="55"/>
      <c r="D28" s="29"/>
      <c r="E28" s="60"/>
      <c r="F28" s="60"/>
      <c r="G28" s="63"/>
      <c r="H28" s="63"/>
      <c r="I28" s="64"/>
      <c r="J28" s="64"/>
      <c r="K28" s="19"/>
      <c r="L28" s="27"/>
      <c r="M28" s="8"/>
      <c r="N28" s="20"/>
      <c r="O28" s="8"/>
    </row>
    <row r="29" spans="1:15" ht="15.75" x14ac:dyDescent="0.25">
      <c r="A29" s="3">
        <v>8</v>
      </c>
      <c r="B29" s="55" t="s">
        <v>21</v>
      </c>
      <c r="C29" s="55"/>
      <c r="D29" s="29"/>
      <c r="E29" s="60"/>
      <c r="F29" s="60"/>
      <c r="G29" s="63"/>
      <c r="H29" s="63"/>
      <c r="I29" s="64"/>
      <c r="J29" s="64"/>
      <c r="K29" s="19"/>
      <c r="L29" s="27"/>
      <c r="M29" s="8"/>
      <c r="N29" s="20"/>
      <c r="O29" s="8"/>
    </row>
    <row r="30" spans="1:15" x14ac:dyDescent="0.25">
      <c r="A30" s="3">
        <v>9</v>
      </c>
      <c r="B30" s="55" t="s">
        <v>22</v>
      </c>
      <c r="C30" s="55"/>
      <c r="D30" s="29">
        <f>SUM(D27:D29)</f>
        <v>22129285</v>
      </c>
      <c r="E30" s="60"/>
      <c r="F30" s="60"/>
      <c r="G30" s="63">
        <f>SUM(G27:G29)</f>
        <v>5910</v>
      </c>
      <c r="H30" s="60"/>
      <c r="I30" s="63">
        <f>SUM(I27:I29)</f>
        <v>635657.35</v>
      </c>
      <c r="J30" s="60"/>
      <c r="K30" s="30">
        <f>D30+E30+G30+I30</f>
        <v>22770852.350000001</v>
      </c>
      <c r="L30" s="45">
        <v>1.0172000000000001</v>
      </c>
      <c r="M30" s="26">
        <f>K30*L30</f>
        <v>23162511.010420002</v>
      </c>
      <c r="N30" s="20">
        <v>1.0248999999999999</v>
      </c>
      <c r="O30" s="26">
        <f>M30*N30</f>
        <v>23739257.53457946</v>
      </c>
    </row>
    <row r="31" spans="1:15" x14ac:dyDescent="0.25">
      <c r="A31" s="3"/>
      <c r="B31" s="55" t="s">
        <v>23</v>
      </c>
      <c r="C31" s="55"/>
      <c r="D31" s="3"/>
      <c r="E31" s="60"/>
      <c r="F31" s="60"/>
      <c r="G31" s="60"/>
      <c r="H31" s="60"/>
      <c r="I31" s="60"/>
      <c r="J31" s="60"/>
      <c r="K31" s="3"/>
      <c r="L31" s="20"/>
      <c r="M31" s="3"/>
      <c r="N31" s="8"/>
      <c r="O31" s="3"/>
    </row>
    <row r="32" spans="1:15" ht="90.75" customHeight="1" x14ac:dyDescent="0.25">
      <c r="A32" s="3">
        <v>10</v>
      </c>
      <c r="B32" s="5" t="s">
        <v>24</v>
      </c>
      <c r="C32" s="5" t="s">
        <v>35</v>
      </c>
      <c r="D32" s="37">
        <v>683126</v>
      </c>
      <c r="E32" s="63"/>
      <c r="F32" s="63"/>
      <c r="G32" s="63"/>
      <c r="H32" s="63"/>
      <c r="I32" s="64"/>
      <c r="J32" s="64"/>
      <c r="K32" s="37">
        <f>D32+E32+G32+I32</f>
        <v>683126</v>
      </c>
      <c r="L32" s="20">
        <v>1.0172000000000001</v>
      </c>
      <c r="M32" s="26">
        <f>K32*L32</f>
        <v>694875.76720000012</v>
      </c>
      <c r="N32" s="20">
        <v>1.0248999999999999</v>
      </c>
      <c r="O32" s="26">
        <f>M32*N32</f>
        <v>712178.17380328011</v>
      </c>
    </row>
    <row r="33" spans="1:16" s="1" customFormat="1" ht="15" customHeight="1" x14ac:dyDescent="0.25">
      <c r="A33" s="59" t="s">
        <v>25</v>
      </c>
      <c r="B33" s="59" t="s">
        <v>25</v>
      </c>
      <c r="C33" s="59"/>
      <c r="D33" s="33">
        <f>SUM(D30:D32)</f>
        <v>22812411</v>
      </c>
      <c r="E33" s="57">
        <f>E30+E32</f>
        <v>0</v>
      </c>
      <c r="F33" s="56"/>
      <c r="G33" s="65">
        <f>SUM(G30:G32)</f>
        <v>5910</v>
      </c>
      <c r="H33" s="65"/>
      <c r="I33" s="66">
        <f>SUM(I30:I32)</f>
        <v>635657.35</v>
      </c>
      <c r="J33" s="66"/>
      <c r="K33" s="32">
        <f>SUM(D33:J33)</f>
        <v>23453978.350000001</v>
      </c>
      <c r="L33" s="20"/>
      <c r="M33" s="38">
        <f>M30+M32</f>
        <v>23857386.777620003</v>
      </c>
      <c r="N33" s="20"/>
      <c r="O33" s="38">
        <v>24451434.870000001</v>
      </c>
      <c r="P33" s="41"/>
    </row>
    <row r="34" spans="1:16" x14ac:dyDescent="0.25">
      <c r="A34" s="59" t="s">
        <v>26</v>
      </c>
      <c r="B34" s="59"/>
      <c r="C34" s="59"/>
      <c r="D34" s="40"/>
      <c r="E34" s="60"/>
      <c r="F34" s="60"/>
      <c r="G34" s="60"/>
      <c r="H34" s="60"/>
      <c r="I34" s="60"/>
      <c r="J34" s="60"/>
      <c r="K34" s="40"/>
      <c r="L34" s="25"/>
      <c r="M34" s="3"/>
      <c r="N34" s="8"/>
      <c r="O34" s="3"/>
    </row>
    <row r="35" spans="1:16" ht="60" x14ac:dyDescent="0.25">
      <c r="A35" s="3"/>
      <c r="B35" s="5" t="s">
        <v>27</v>
      </c>
      <c r="C35" s="5" t="s">
        <v>28</v>
      </c>
      <c r="D35" s="13"/>
      <c r="E35" s="60"/>
      <c r="F35" s="60"/>
      <c r="G35" s="61"/>
      <c r="H35" s="61"/>
      <c r="I35" s="62"/>
      <c r="J35" s="62"/>
      <c r="K35" s="31"/>
      <c r="L35" s="20"/>
      <c r="M35" s="8"/>
      <c r="N35" s="20"/>
      <c r="O35" s="26">
        <f>O33*0.2</f>
        <v>4890286.9740000004</v>
      </c>
    </row>
    <row r="36" spans="1:16" s="1" customFormat="1" ht="15.75" x14ac:dyDescent="0.25">
      <c r="A36" s="9"/>
      <c r="B36" s="55" t="s">
        <v>29</v>
      </c>
      <c r="C36" s="55"/>
      <c r="D36" s="35"/>
      <c r="E36" s="56"/>
      <c r="F36" s="56"/>
      <c r="G36" s="57"/>
      <c r="H36" s="57"/>
      <c r="I36" s="58"/>
      <c r="J36" s="58"/>
      <c r="K36" s="36"/>
      <c r="L36" s="20"/>
      <c r="M36" s="34"/>
      <c r="N36" s="20"/>
      <c r="O36" s="38">
        <f>O33+O35</f>
        <v>29341721.844000001</v>
      </c>
    </row>
    <row r="37" spans="1:16" x14ac:dyDescent="0.25">
      <c r="A37" s="1"/>
      <c r="B37" s="16"/>
      <c r="G37" s="24"/>
      <c r="L37" s="2"/>
    </row>
    <row r="38" spans="1:16" x14ac:dyDescent="0.25">
      <c r="A38" s="1" t="s">
        <v>31</v>
      </c>
      <c r="B38" s="16" t="s">
        <v>68</v>
      </c>
      <c r="G38" s="24"/>
      <c r="L38" s="2"/>
    </row>
    <row r="39" spans="1:16" x14ac:dyDescent="0.25">
      <c r="A39" s="1"/>
      <c r="B39" s="74" t="s">
        <v>53</v>
      </c>
      <c r="C39" s="74"/>
      <c r="D39" s="74"/>
      <c r="E39" s="75" t="s">
        <v>59</v>
      </c>
      <c r="F39" s="75"/>
      <c r="G39" s="75"/>
      <c r="L39" s="2"/>
    </row>
    <row r="40" spans="1:16" ht="15" customHeight="1" x14ac:dyDescent="0.25">
      <c r="B40" s="76" t="s">
        <v>54</v>
      </c>
      <c r="C40" s="76"/>
      <c r="D40" s="76"/>
      <c r="E40" s="76"/>
      <c r="F40" s="23"/>
      <c r="G40" s="77"/>
      <c r="H40" s="77"/>
      <c r="I40" s="77"/>
      <c r="J40" s="77"/>
      <c r="K40" s="77"/>
      <c r="L40" s="46"/>
    </row>
    <row r="41" spans="1:16" ht="15" customHeight="1" x14ac:dyDescent="0.25">
      <c r="B41" s="78" t="s">
        <v>69</v>
      </c>
      <c r="C41" s="78"/>
      <c r="D41" s="78"/>
      <c r="E41" s="78"/>
      <c r="F41" s="23"/>
      <c r="G41" s="77" t="s">
        <v>70</v>
      </c>
      <c r="H41" s="77"/>
      <c r="I41" s="77"/>
      <c r="J41" s="77"/>
      <c r="K41" s="43"/>
      <c r="L41" s="47">
        <v>1.0172000000000001</v>
      </c>
    </row>
    <row r="42" spans="1:16" x14ac:dyDescent="0.25">
      <c r="B42" s="42"/>
      <c r="C42" s="42"/>
      <c r="D42" s="42"/>
      <c r="E42" s="42"/>
      <c r="F42" s="23"/>
      <c r="G42" s="43"/>
      <c r="H42" s="43"/>
      <c r="I42" s="43"/>
      <c r="J42" s="43"/>
      <c r="K42" s="43"/>
      <c r="L42" s="46"/>
    </row>
    <row r="43" spans="1:16" x14ac:dyDescent="0.25">
      <c r="A43" s="1" t="s">
        <v>32</v>
      </c>
      <c r="B43" s="1" t="s">
        <v>36</v>
      </c>
      <c r="C43" s="1"/>
    </row>
    <row r="44" spans="1:16" x14ac:dyDescent="0.25">
      <c r="A44" s="21"/>
      <c r="B44" s="21" t="s">
        <v>51</v>
      </c>
      <c r="C44" s="21"/>
      <c r="D44" s="21" t="s">
        <v>71</v>
      </c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6" x14ac:dyDescent="0.25">
      <c r="A45" s="21"/>
      <c r="B45" s="21" t="s">
        <v>49</v>
      </c>
      <c r="C45" s="21"/>
      <c r="D45" s="21" t="s">
        <v>72</v>
      </c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6" x14ac:dyDescent="0.25">
      <c r="A46" s="21"/>
      <c r="B46" s="21" t="s">
        <v>50</v>
      </c>
      <c r="C46" s="21"/>
      <c r="D46" s="21" t="s">
        <v>73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 x14ac:dyDescent="0.25">
      <c r="A47" s="21"/>
      <c r="B47" s="21" t="s">
        <v>60</v>
      </c>
      <c r="C47" s="21"/>
      <c r="D47" s="21" t="s">
        <v>74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6" x14ac:dyDescent="0.25">
      <c r="B48" s="75" t="s">
        <v>75</v>
      </c>
      <c r="C48" s="75"/>
      <c r="D48" s="75"/>
      <c r="E48" s="75"/>
      <c r="F48" s="75"/>
      <c r="G48" s="75"/>
      <c r="H48" s="75"/>
      <c r="I48" s="75"/>
      <c r="J48" s="75"/>
      <c r="K48" s="75"/>
      <c r="L48" s="48">
        <v>2.5000000000000001E-3</v>
      </c>
    </row>
    <row r="49" spans="2:12" x14ac:dyDescent="0.25">
      <c r="B49" s="75" t="s">
        <v>76</v>
      </c>
      <c r="C49" s="75"/>
      <c r="D49" s="75"/>
      <c r="E49" s="75"/>
      <c r="F49" s="75"/>
      <c r="G49" s="75"/>
      <c r="H49" s="75"/>
      <c r="I49" s="75"/>
      <c r="J49" s="75"/>
      <c r="K49" s="75"/>
      <c r="L49" s="48">
        <v>7.4999999999999997E-3</v>
      </c>
    </row>
    <row r="50" spans="2:12" x14ac:dyDescent="0.25">
      <c r="B50" s="1" t="s">
        <v>61</v>
      </c>
      <c r="L50" s="2">
        <v>1.048</v>
      </c>
    </row>
    <row r="51" spans="2:12" x14ac:dyDescent="0.25">
      <c r="B51" s="1" t="s">
        <v>77</v>
      </c>
      <c r="L51" s="2">
        <v>1.046</v>
      </c>
    </row>
    <row r="52" spans="2:12" x14ac:dyDescent="0.25">
      <c r="B52" s="79" t="s">
        <v>62</v>
      </c>
      <c r="C52" s="79"/>
      <c r="D52" s="79"/>
      <c r="F52" t="s">
        <v>30</v>
      </c>
      <c r="G52" s="10"/>
      <c r="L52" s="1">
        <v>1.0039</v>
      </c>
    </row>
    <row r="53" spans="2:12" x14ac:dyDescent="0.25">
      <c r="B53" s="11"/>
      <c r="C53" s="11"/>
      <c r="D53" s="11"/>
    </row>
    <row r="54" spans="2:12" x14ac:dyDescent="0.25">
      <c r="B54" s="11"/>
      <c r="C54" s="11"/>
      <c r="D54" s="11"/>
    </row>
    <row r="55" spans="2:12" x14ac:dyDescent="0.25">
      <c r="B55" s="79" t="s">
        <v>78</v>
      </c>
      <c r="C55" s="79"/>
      <c r="D55" s="79"/>
      <c r="L55" s="49">
        <v>1.0038</v>
      </c>
    </row>
    <row r="56" spans="2:12" x14ac:dyDescent="0.25">
      <c r="B56" s="11"/>
      <c r="C56" s="11"/>
      <c r="D56" s="11"/>
    </row>
    <row r="57" spans="2:12" x14ac:dyDescent="0.25">
      <c r="B57" s="11"/>
      <c r="C57" s="11"/>
      <c r="D57" s="11"/>
    </row>
    <row r="58" spans="2:12" x14ac:dyDescent="0.25">
      <c r="B58" s="1" t="s">
        <v>79</v>
      </c>
    </row>
    <row r="59" spans="2:12" x14ac:dyDescent="0.25">
      <c r="C59" s="50" t="s">
        <v>63</v>
      </c>
      <c r="G59" s="80"/>
      <c r="H59" s="80"/>
      <c r="L59">
        <v>1.0098</v>
      </c>
    </row>
    <row r="61" spans="2:12" x14ac:dyDescent="0.25">
      <c r="C61" s="50" t="s">
        <v>80</v>
      </c>
      <c r="L61" s="1">
        <v>1.0059</v>
      </c>
    </row>
    <row r="62" spans="2:12" x14ac:dyDescent="0.25">
      <c r="C62" s="50"/>
      <c r="L62" s="1"/>
    </row>
    <row r="63" spans="2:12" x14ac:dyDescent="0.25">
      <c r="C63" s="50"/>
      <c r="L63" s="1"/>
    </row>
    <row r="64" spans="2:12" x14ac:dyDescent="0.25">
      <c r="B64" s="39"/>
      <c r="C64" s="16"/>
      <c r="D64" s="17"/>
      <c r="E64" s="17"/>
      <c r="F64" s="17"/>
      <c r="G64" s="17"/>
      <c r="H64" s="18"/>
      <c r="I64" s="44"/>
      <c r="J64" s="44"/>
    </row>
    <row r="65" spans="1:15" x14ac:dyDescent="0.25">
      <c r="B65" s="39"/>
      <c r="C65" s="16"/>
      <c r="D65" s="17"/>
      <c r="E65" s="17"/>
      <c r="F65" s="17"/>
      <c r="G65" s="17"/>
      <c r="H65" s="18"/>
      <c r="I65" s="51"/>
      <c r="J65" s="51"/>
    </row>
    <row r="66" spans="1:15" x14ac:dyDescent="0.25">
      <c r="B66" s="16"/>
      <c r="D66" s="17"/>
      <c r="E66" s="17"/>
      <c r="F66" s="17"/>
      <c r="G66" s="17"/>
      <c r="H66" s="18"/>
      <c r="I66" s="44"/>
      <c r="J66" s="44"/>
    </row>
    <row r="67" spans="1:15" x14ac:dyDescent="0.25">
      <c r="B67" s="16" t="s">
        <v>81</v>
      </c>
      <c r="C67" s="16"/>
      <c r="D67" s="17"/>
      <c r="E67" s="17"/>
      <c r="F67" s="17"/>
      <c r="G67" s="17"/>
      <c r="H67" s="18"/>
      <c r="I67" s="44"/>
      <c r="J67" s="44"/>
      <c r="L67">
        <v>1.0248999999999999</v>
      </c>
    </row>
    <row r="68" spans="1:15" x14ac:dyDescent="0.25">
      <c r="B68" s="16"/>
      <c r="C68" s="16"/>
      <c r="D68" s="17"/>
      <c r="E68" s="17"/>
      <c r="F68" s="17"/>
      <c r="G68" s="17"/>
      <c r="H68" s="18"/>
      <c r="I68" s="51"/>
      <c r="J68" s="51"/>
    </row>
    <row r="69" spans="1:15" ht="15.75" x14ac:dyDescent="0.25">
      <c r="A69" s="72" t="s">
        <v>34</v>
      </c>
      <c r="B69" s="72"/>
      <c r="C69" s="72"/>
      <c r="D69" s="72"/>
      <c r="E69" s="72"/>
      <c r="F69" s="72"/>
      <c r="G69" s="72"/>
      <c r="H69" s="12"/>
    </row>
    <row r="70" spans="1:15" ht="15.75" x14ac:dyDescent="0.25">
      <c r="B70" s="52" t="s">
        <v>85</v>
      </c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</row>
    <row r="71" spans="1:15" x14ac:dyDescent="0.25">
      <c r="A71" s="1"/>
      <c r="B71" s="16"/>
      <c r="G71" s="24"/>
      <c r="L71" s="2"/>
    </row>
    <row r="72" spans="1:15" ht="15" customHeight="1" x14ac:dyDescent="0.25">
      <c r="A72" s="53" t="s">
        <v>82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</row>
    <row r="73" spans="1:15" x14ac:dyDescent="0.25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</row>
    <row r="74" spans="1:15" x14ac:dyDescent="0.25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</row>
    <row r="75" spans="1:15" ht="15" customHeight="1" x14ac:dyDescent="0.25">
      <c r="A75" s="54" t="s">
        <v>83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</row>
    <row r="76" spans="1:15" x14ac:dyDescent="0.25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</row>
    <row r="77" spans="1:15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</row>
    <row r="78" spans="1:15" x14ac:dyDescent="0.25">
      <c r="A78" s="1"/>
      <c r="B78" s="16"/>
      <c r="G78" s="24"/>
      <c r="L78" s="2"/>
    </row>
  </sheetData>
  <mergeCells count="91">
    <mergeCell ref="A69:G69"/>
    <mergeCell ref="B48:K48"/>
    <mergeCell ref="B49:K49"/>
    <mergeCell ref="B52:D52"/>
    <mergeCell ref="B55:D55"/>
    <mergeCell ref="G59:H59"/>
    <mergeCell ref="B39:D39"/>
    <mergeCell ref="E39:G39"/>
    <mergeCell ref="B40:E40"/>
    <mergeCell ref="G40:K40"/>
    <mergeCell ref="B41:E41"/>
    <mergeCell ref="G41:J41"/>
    <mergeCell ref="A1:O4"/>
    <mergeCell ref="A5:O11"/>
    <mergeCell ref="A12:O13"/>
    <mergeCell ref="N19:N20"/>
    <mergeCell ref="O19:O20"/>
    <mergeCell ref="E20:F20"/>
    <mergeCell ref="A15:G15"/>
    <mergeCell ref="H15:O15"/>
    <mergeCell ref="A19:A20"/>
    <mergeCell ref="C19:J19"/>
    <mergeCell ref="K19:K20"/>
    <mergeCell ref="L19:L20"/>
    <mergeCell ref="M19:M20"/>
    <mergeCell ref="A16:G16"/>
    <mergeCell ref="H16:O16"/>
    <mergeCell ref="A17:G17"/>
    <mergeCell ref="H17:O17"/>
    <mergeCell ref="A18:O18"/>
    <mergeCell ref="G20:H20"/>
    <mergeCell ref="I20:J20"/>
    <mergeCell ref="E24:F24"/>
    <mergeCell ref="G24:H24"/>
    <mergeCell ref="I24:J24"/>
    <mergeCell ref="E21:F21"/>
    <mergeCell ref="G21:H21"/>
    <mergeCell ref="I21:J21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B28:C28"/>
    <mergeCell ref="E28:F28"/>
    <mergeCell ref="G28:H28"/>
    <mergeCell ref="I28:J28"/>
    <mergeCell ref="B29:C29"/>
    <mergeCell ref="E29:F29"/>
    <mergeCell ref="G29:H29"/>
    <mergeCell ref="I29:J29"/>
    <mergeCell ref="E26:F26"/>
    <mergeCell ref="G26:H26"/>
    <mergeCell ref="I26:J26"/>
    <mergeCell ref="A27:C27"/>
    <mergeCell ref="E27:F27"/>
    <mergeCell ref="G27:H27"/>
    <mergeCell ref="I27:J27"/>
    <mergeCell ref="E32:F32"/>
    <mergeCell ref="G32:H32"/>
    <mergeCell ref="I32:J32"/>
    <mergeCell ref="A33:C33"/>
    <mergeCell ref="E33:F33"/>
    <mergeCell ref="G33:H33"/>
    <mergeCell ref="I33:J33"/>
    <mergeCell ref="B30:C30"/>
    <mergeCell ref="E30:F30"/>
    <mergeCell ref="G30:H30"/>
    <mergeCell ref="I30:J30"/>
    <mergeCell ref="B31:C31"/>
    <mergeCell ref="E31:F31"/>
    <mergeCell ref="G31:H31"/>
    <mergeCell ref="I31:J31"/>
    <mergeCell ref="B36:C36"/>
    <mergeCell ref="E36:F36"/>
    <mergeCell ref="G36:H36"/>
    <mergeCell ref="I36:J36"/>
    <mergeCell ref="A34:C34"/>
    <mergeCell ref="E34:F34"/>
    <mergeCell ref="G34:H34"/>
    <mergeCell ref="I34:J34"/>
    <mergeCell ref="E35:F35"/>
    <mergeCell ref="G35:H35"/>
    <mergeCell ref="I35:J35"/>
    <mergeCell ref="B70:O70"/>
    <mergeCell ref="A72:O74"/>
    <mergeCell ref="A75:O77"/>
  </mergeCells>
  <pageMargins left="0.7" right="0.7" top="0.75" bottom="0.75" header="0.3" footer="0.3"/>
  <pageSetup paperSize="9" scale="72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54" r:id="rId4">
          <objectPr defaultSize="0" autoPict="0" r:id="rId5">
            <anchor moveWithCells="1">
              <from>
                <xdr:col>4</xdr:col>
                <xdr:colOff>0</xdr:colOff>
                <xdr:row>51</xdr:row>
                <xdr:rowOff>57150</xdr:rowOff>
              </from>
              <to>
                <xdr:col>5</xdr:col>
                <xdr:colOff>390525</xdr:colOff>
                <xdr:row>53</xdr:row>
                <xdr:rowOff>171450</xdr:rowOff>
              </to>
            </anchor>
          </objectPr>
        </oleObject>
      </mc:Choice>
      <mc:Fallback>
        <oleObject progId="Word.Document.12" shapeId="2054" r:id="rId4"/>
      </mc:Fallback>
    </mc:AlternateContent>
    <mc:AlternateContent xmlns:mc="http://schemas.openxmlformats.org/markup-compatibility/2006">
      <mc:Choice Requires="x14">
        <oleObject progId="Word.Document.12" shapeId="2055" r:id="rId6">
          <objectPr defaultSize="0" autoPict="0" r:id="rId7">
            <anchor moveWithCells="1">
              <from>
                <xdr:col>3</xdr:col>
                <xdr:colOff>581025</xdr:colOff>
                <xdr:row>58</xdr:row>
                <xdr:rowOff>47625</xdr:rowOff>
              </from>
              <to>
                <xdr:col>6</xdr:col>
                <xdr:colOff>542925</xdr:colOff>
                <xdr:row>63</xdr:row>
                <xdr:rowOff>66675</xdr:rowOff>
              </to>
            </anchor>
          </objectPr>
        </oleObject>
      </mc:Choice>
      <mc:Fallback>
        <oleObject progId="Word.Document.12" shapeId="2055" r:id="rId6"/>
      </mc:Fallback>
    </mc:AlternateContent>
    <mc:AlternateContent xmlns:mc="http://schemas.openxmlformats.org/markup-compatibility/2006">
      <mc:Choice Requires="x14">
        <oleObject progId="Word.Document.12" shapeId="2056" r:id="rId8">
          <objectPr defaultSize="0" autoPict="0" r:id="rId9">
            <anchor moveWithCells="1">
              <from>
                <xdr:col>4</xdr:col>
                <xdr:colOff>0</xdr:colOff>
                <xdr:row>54</xdr:row>
                <xdr:rowOff>57150</xdr:rowOff>
              </from>
              <to>
                <xdr:col>5</xdr:col>
                <xdr:colOff>390525</xdr:colOff>
                <xdr:row>56</xdr:row>
                <xdr:rowOff>171450</xdr:rowOff>
              </to>
            </anchor>
          </objectPr>
        </oleObject>
      </mc:Choice>
      <mc:Fallback>
        <oleObject progId="Word.Document.12" shapeId="2056" r:id="rId8"/>
      </mc:Fallback>
    </mc:AlternateContent>
    <mc:AlternateContent xmlns:mc="http://schemas.openxmlformats.org/markup-compatibility/2006">
      <mc:Choice Requires="x14">
        <oleObject progId="Word.Document.12" shapeId="2057" r:id="rId10">
          <objectPr defaultSize="0" autoPict="0" r:id="rId11">
            <anchor moveWithCells="1">
              <from>
                <xdr:col>3</xdr:col>
                <xdr:colOff>752475</xdr:colOff>
                <xdr:row>60</xdr:row>
                <xdr:rowOff>38100</xdr:rowOff>
              </from>
              <to>
                <xdr:col>7</xdr:col>
                <xdr:colOff>123825</xdr:colOff>
                <xdr:row>65</xdr:row>
                <xdr:rowOff>57150</xdr:rowOff>
              </to>
            </anchor>
          </objectPr>
        </oleObject>
      </mc:Choice>
      <mc:Fallback>
        <oleObject progId="Word.Document.12" shapeId="2057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Normal="100" workbookViewId="0">
      <selection activeCell="C27" sqref="C27:C28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86" t="s">
        <v>41</v>
      </c>
      <c r="B1" s="86" t="s">
        <v>41</v>
      </c>
      <c r="C1" s="86" t="s">
        <v>41</v>
      </c>
      <c r="D1" s="86" t="s">
        <v>41</v>
      </c>
      <c r="E1" s="86" t="s">
        <v>41</v>
      </c>
      <c r="F1" s="86" t="s">
        <v>41</v>
      </c>
      <c r="G1" s="86" t="s">
        <v>41</v>
      </c>
      <c r="H1" s="86" t="s">
        <v>41</v>
      </c>
      <c r="I1" s="86" t="s">
        <v>41</v>
      </c>
      <c r="J1" s="86" t="s">
        <v>41</v>
      </c>
      <c r="K1" s="86" t="s">
        <v>41</v>
      </c>
      <c r="L1" s="86" t="s">
        <v>41</v>
      </c>
      <c r="M1" s="86" t="s">
        <v>41</v>
      </c>
      <c r="N1" s="86" t="s">
        <v>41</v>
      </c>
    </row>
    <row r="2" spans="1:14" ht="37.15" customHeight="1" x14ac:dyDescent="0.25">
      <c r="A2" s="89" t="s">
        <v>37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4" ht="73.5" customHeight="1" x14ac:dyDescent="0.3">
      <c r="A3" s="90" t="s">
        <v>65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14" ht="18.75" x14ac:dyDescent="0.3">
      <c r="A4" s="90" t="s">
        <v>38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4" ht="45.6" customHeight="1" x14ac:dyDescent="0.25">
      <c r="A5" s="91" t="s">
        <v>87</v>
      </c>
      <c r="B5" s="91" t="s">
        <v>39</v>
      </c>
      <c r="C5" s="91" t="s">
        <v>39</v>
      </c>
      <c r="D5" s="91" t="s">
        <v>39</v>
      </c>
      <c r="E5" s="91" t="s">
        <v>39</v>
      </c>
      <c r="F5" s="91" t="s">
        <v>39</v>
      </c>
      <c r="G5" s="91" t="s">
        <v>39</v>
      </c>
      <c r="H5" s="91" t="s">
        <v>39</v>
      </c>
      <c r="I5" s="91" t="s">
        <v>39</v>
      </c>
      <c r="J5" s="91" t="s">
        <v>39</v>
      </c>
      <c r="K5" s="91" t="s">
        <v>39</v>
      </c>
      <c r="L5" s="91" t="s">
        <v>39</v>
      </c>
      <c r="M5" s="91" t="s">
        <v>39</v>
      </c>
      <c r="N5" s="91" t="s">
        <v>39</v>
      </c>
    </row>
    <row r="6" spans="1:14" x14ac:dyDescent="0.25">
      <c r="A6" s="85" t="s">
        <v>40</v>
      </c>
      <c r="B6" s="85" t="s">
        <v>40</v>
      </c>
      <c r="C6" s="85" t="s">
        <v>40</v>
      </c>
      <c r="D6" s="85" t="s">
        <v>40</v>
      </c>
      <c r="E6" s="85" t="s">
        <v>40</v>
      </c>
      <c r="F6" s="85" t="s">
        <v>40</v>
      </c>
      <c r="G6" s="85" t="s">
        <v>40</v>
      </c>
      <c r="H6" s="85" t="s">
        <v>40</v>
      </c>
      <c r="I6" s="85" t="s">
        <v>40</v>
      </c>
      <c r="J6" s="85" t="s">
        <v>40</v>
      </c>
      <c r="K6" s="85" t="s">
        <v>40</v>
      </c>
      <c r="L6" s="85" t="s">
        <v>40</v>
      </c>
      <c r="M6" s="85" t="s">
        <v>40</v>
      </c>
      <c r="N6" s="85" t="s">
        <v>40</v>
      </c>
    </row>
    <row r="7" spans="1:14" x14ac:dyDescent="0.25">
      <c r="A7" s="87" t="s">
        <v>42</v>
      </c>
      <c r="B7" s="87" t="s">
        <v>42</v>
      </c>
      <c r="C7" s="87" t="s">
        <v>42</v>
      </c>
      <c r="D7" s="87" t="s">
        <v>42</v>
      </c>
      <c r="E7" s="87" t="s">
        <v>42</v>
      </c>
      <c r="F7" s="87" t="s">
        <v>42</v>
      </c>
      <c r="G7" s="87" t="s">
        <v>42</v>
      </c>
      <c r="H7" s="87" t="s">
        <v>42</v>
      </c>
      <c r="I7" s="87" t="s">
        <v>42</v>
      </c>
      <c r="J7" s="87" t="s">
        <v>42</v>
      </c>
      <c r="K7" s="87" t="s">
        <v>42</v>
      </c>
      <c r="L7" s="87" t="s">
        <v>42</v>
      </c>
      <c r="M7" s="87" t="s">
        <v>42</v>
      </c>
      <c r="N7" s="87" t="s">
        <v>42</v>
      </c>
    </row>
    <row r="8" spans="1:14" ht="36" customHeight="1" x14ac:dyDescent="0.25">
      <c r="A8" s="88" t="s">
        <v>43</v>
      </c>
      <c r="B8" s="88" t="s">
        <v>44</v>
      </c>
      <c r="C8" s="88" t="s">
        <v>44</v>
      </c>
      <c r="D8" s="88" t="s">
        <v>44</v>
      </c>
      <c r="E8" s="88" t="s">
        <v>44</v>
      </c>
      <c r="F8" s="88" t="s">
        <v>44</v>
      </c>
      <c r="G8" s="88" t="s">
        <v>44</v>
      </c>
      <c r="H8" s="88" t="s">
        <v>44</v>
      </c>
      <c r="I8" s="88" t="s">
        <v>44</v>
      </c>
      <c r="J8" s="88" t="s">
        <v>44</v>
      </c>
      <c r="K8" s="88" t="s">
        <v>44</v>
      </c>
      <c r="L8" s="88" t="s">
        <v>44</v>
      </c>
      <c r="M8" s="88" t="s">
        <v>44</v>
      </c>
      <c r="N8" s="88" t="s">
        <v>44</v>
      </c>
    </row>
    <row r="9" spans="1:14" ht="35.450000000000003" customHeight="1" x14ac:dyDescent="0.25">
      <c r="A9" s="87" t="s">
        <v>45</v>
      </c>
      <c r="B9" s="87" t="s">
        <v>45</v>
      </c>
      <c r="C9" s="87" t="s">
        <v>45</v>
      </c>
      <c r="D9" s="87" t="s">
        <v>45</v>
      </c>
      <c r="E9" s="87" t="s">
        <v>45</v>
      </c>
      <c r="F9" s="87" t="s">
        <v>45</v>
      </c>
      <c r="G9" s="87" t="s">
        <v>45</v>
      </c>
      <c r="H9" s="87" t="s">
        <v>45</v>
      </c>
      <c r="I9" s="87" t="s">
        <v>45</v>
      </c>
      <c r="J9" s="87" t="s">
        <v>45</v>
      </c>
      <c r="K9" s="87" t="s">
        <v>45</v>
      </c>
      <c r="L9" s="87" t="s">
        <v>45</v>
      </c>
      <c r="M9" s="87" t="s">
        <v>45</v>
      </c>
      <c r="N9" s="87" t="s">
        <v>45</v>
      </c>
    </row>
    <row r="10" spans="1:14" ht="22.9" customHeight="1" x14ac:dyDescent="0.25"/>
    <row r="11" spans="1:14" x14ac:dyDescent="0.25">
      <c r="A11" s="81" t="s">
        <v>52</v>
      </c>
      <c r="B11" s="81" t="s">
        <v>46</v>
      </c>
      <c r="C11" s="81" t="s">
        <v>46</v>
      </c>
      <c r="D11" s="81" t="s">
        <v>46</v>
      </c>
    </row>
    <row r="12" spans="1:14" ht="15" customHeight="1" x14ac:dyDescent="0.25">
      <c r="A12" s="81" t="s">
        <v>86</v>
      </c>
      <c r="B12" s="81"/>
      <c r="C12" s="81"/>
      <c r="D12" s="81"/>
    </row>
    <row r="13" spans="1:14" ht="15" customHeight="1" x14ac:dyDescent="0.25">
      <c r="A13" s="81"/>
      <c r="B13" s="81"/>
      <c r="C13" s="81"/>
      <c r="D13" s="81"/>
    </row>
    <row r="14" spans="1:14" ht="18.75" x14ac:dyDescent="0.3">
      <c r="A14" s="81"/>
      <c r="B14" s="81"/>
      <c r="C14" s="81"/>
      <c r="D14" s="81"/>
      <c r="E14" s="82" t="s">
        <v>64</v>
      </c>
      <c r="F14" s="82"/>
      <c r="G14" s="82"/>
      <c r="H14" s="82"/>
      <c r="I14" s="82"/>
      <c r="J14" s="82"/>
      <c r="K14" s="82"/>
    </row>
    <row r="15" spans="1:14" ht="15" customHeight="1" x14ac:dyDescent="0.25">
      <c r="A15" s="22"/>
      <c r="B15" s="22"/>
      <c r="C15" s="22"/>
      <c r="D15" s="22"/>
      <c r="E15" s="83" t="s">
        <v>47</v>
      </c>
      <c r="F15" s="83" t="s">
        <v>47</v>
      </c>
      <c r="G15" s="83" t="s">
        <v>47</v>
      </c>
      <c r="H15" s="83" t="s">
        <v>47</v>
      </c>
      <c r="I15" s="84" t="s">
        <v>48</v>
      </c>
      <c r="J15" s="84" t="s">
        <v>48</v>
      </c>
      <c r="K15" s="84" t="s">
        <v>48</v>
      </c>
      <c r="L15" s="84" t="s">
        <v>48</v>
      </c>
      <c r="M15" s="84" t="s">
        <v>48</v>
      </c>
    </row>
  </sheetData>
  <mergeCells count="14">
    <mergeCell ref="A6:N6"/>
    <mergeCell ref="A1:N1"/>
    <mergeCell ref="A7:N7"/>
    <mergeCell ref="A8:N8"/>
    <mergeCell ref="A9:N9"/>
    <mergeCell ref="A2:K2"/>
    <mergeCell ref="A3:K3"/>
    <mergeCell ref="A4:K4"/>
    <mergeCell ref="A5:N5"/>
    <mergeCell ref="A11:D11"/>
    <mergeCell ref="E14:K14"/>
    <mergeCell ref="E15:H15"/>
    <mergeCell ref="I15:M15"/>
    <mergeCell ref="A12:D1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Протокол НМЦК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2025-09-18T10:58:46Z</cp:lastPrinted>
  <dcterms:created xsi:type="dcterms:W3CDTF">2021-03-25T06:47:34Z</dcterms:created>
  <dcterms:modified xsi:type="dcterms:W3CDTF">2025-11-01T08:29:06Z</dcterms:modified>
</cp:coreProperties>
</file>