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20835" windowHeight="11790"/>
  </bookViews>
  <sheets>
    <sheet name="Ведомость объемов работ" sheetId="1" r:id="rId1"/>
  </sheets>
  <externalReferences>
    <externalReference r:id="rId2"/>
  </externalReferences>
  <definedNames>
    <definedName name="_xlnm.Print_Titles" localSheetId="0">'Ведомость объемов работ'!$14:$14</definedName>
    <definedName name="_xlnm.Print_Area" localSheetId="0">'Ведомость объемов работ'!$A$1:$D$44</definedName>
  </definedNames>
  <calcPr calcId="144525"/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A33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A26" i="1"/>
  <c r="D25" i="1"/>
  <c r="C25" i="1"/>
  <c r="A25" i="1"/>
  <c r="D24" i="1"/>
  <c r="C24" i="1"/>
  <c r="A24" i="1"/>
  <c r="D23" i="1"/>
  <c r="C23" i="1"/>
  <c r="A23" i="1"/>
  <c r="D22" i="1"/>
  <c r="C22" i="1"/>
  <c r="A22" i="1"/>
  <c r="D21" i="1"/>
  <c r="C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A16" i="1"/>
  <c r="A15" i="1"/>
  <c r="A10" i="1"/>
  <c r="A1" i="1"/>
</calcChain>
</file>

<file path=xl/sharedStrings.xml><?xml version="1.0" encoding="utf-8"?>
<sst xmlns="http://schemas.openxmlformats.org/spreadsheetml/2006/main" count="19" uniqueCount="19">
  <si>
    <t>"УТВЕРЖДАЮ"</t>
  </si>
  <si>
    <t xml:space="preserve">Главный инженер ГУП РК </t>
  </si>
  <si>
    <t>"Крымтеплоэнерго"</t>
  </si>
  <si>
    <t>______________ С.М. Забара</t>
  </si>
  <si>
    <t>" ___ " ___________ 20 ___ г.</t>
  </si>
  <si>
    <t>Капитальный ремонт  котла ДКВР  в котельной ул.Терлецкого,2  пос.Форос, , Республика Крым.</t>
  </si>
  <si>
    <t>№ п/п</t>
  </si>
  <si>
    <t>Наименование работ и затрат</t>
  </si>
  <si>
    <t>Единица измерения</t>
  </si>
  <si>
    <t>Количество</t>
  </si>
  <si>
    <t>Примечание</t>
  </si>
  <si>
    <t>Разборка уплотнительной обмазки котла</t>
  </si>
  <si>
    <t>Разборка изоляции котла из асбокартона</t>
  </si>
  <si>
    <t>Разборка изоляции котла из асбошнура</t>
  </si>
  <si>
    <t>Демонтаж конвективного пучка котла</t>
  </si>
  <si>
    <t>Демонтаж экранных труб котла</t>
  </si>
  <si>
    <t>Главный инженер филиала ГУП РК КТКЭ в г.Ялта ________________А.Э.Хомяков</t>
  </si>
  <si>
    <t>Начальник ПТО ГУП РУ КТКЭ       ______________  Р.Л. Кравчук</t>
  </si>
  <si>
    <t>приложение №2 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</si>
</sst>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6" fillId="0" borderId="0" xfId="0" applyFont="1"/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ZD/Common/2018%20&#1075;&#1086;&#1076;/&#1082;&#1072;&#1087;%20&#1088;&#1077;&#1084;&#1086;&#1085;&#1090;%20&#1082;&#1086;&#1090;&#1083;&#1086;&#1074;/&#1060;&#1086;&#1088;&#1086;&#1089;%20&#1058;&#1077;&#1088;&#1083;&#1077;&#1094;&#1082;&#1086;&#1075;&#1086;%202/&#1050;&#1072;&#1087;&#1080;&#1090;&#1072;&#1083;&#1100;&#1085;&#1099;&#1081;%20&#1088;&#1077;&#1084;&#1086;&#1085;&#1090;%20%20&#1082;&#1086;&#1090;&#1083;&#1072;%20&#1044;&#1050;&#1042;&#1056;%20%20&#1074;%20&#1082;&#1086;&#1090;&#1077;&#1083;&#1100;&#1085;&#1086;&#1081;%20&#1091;&#1083;.&#1058;&#1077;&#1088;&#1083;&#1077;&#1094;&#1082;&#1086;&#1075;&#1086;,2%20%20&#1087;&#1086;&#1089;.&#1060;&#1086;&#1088;&#1086;&#1089;,%20,%20&#1056;&#1077;&#1089;&#1087;&#1091;&#1073;&#1083;&#1080;&#1082;&#1072;%20&#1050;&#1088;&#1099;&#1084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9 граф"/>
      <sheetName val="RV_DATA"/>
      <sheetName val="Расчет стоимости ресурсов"/>
      <sheetName val="Ведомость объемов работ"/>
      <sheetName val="Source"/>
      <sheetName val="SourceObSm"/>
      <sheetName val="SmtRes"/>
      <sheetName val="EtalonRes"/>
    </sheetNames>
    <sheetDataSet>
      <sheetData sheetId="0"/>
      <sheetData sheetId="1"/>
      <sheetData sheetId="2"/>
      <sheetData sheetId="3"/>
      <sheetData sheetId="4">
        <row r="1">
          <cell r="B1" t="str">
            <v>Smeta.RU  (495) 974-1589</v>
          </cell>
        </row>
        <row r="20">
          <cell r="G20" t="str">
            <v>котел ДКВр 6,15-13ГМ - 1 котел</v>
          </cell>
        </row>
        <row r="26">
          <cell r="G26" t="str">
            <v>демонтажные работы</v>
          </cell>
        </row>
        <row r="30">
          <cell r="E30" t="str">
            <v>1</v>
          </cell>
          <cell r="G30" t="str">
            <v>Разборка кладки нормальной из глиняного обыкновенного кирпича</v>
          </cell>
          <cell r="H30" t="str">
            <v>м3</v>
          </cell>
          <cell r="I30">
            <v>14.7</v>
          </cell>
        </row>
        <row r="32">
          <cell r="E32" t="str">
            <v>2</v>
          </cell>
          <cell r="G32" t="str">
            <v>Разборка кладки из огнеупорных изделий неошлаковавшейся</v>
          </cell>
          <cell r="H32" t="str">
            <v>м3</v>
          </cell>
          <cell r="I32">
            <v>10.4</v>
          </cell>
        </row>
        <row r="34">
          <cell r="E34" t="str">
            <v>3</v>
          </cell>
          <cell r="G34" t="str">
            <v>Разборка кладки из огнеупорных изделий ошлаковавшейся</v>
          </cell>
          <cell r="H34" t="str">
            <v>м3</v>
          </cell>
          <cell r="I34">
            <v>0.9</v>
          </cell>
        </row>
        <row r="36">
          <cell r="E36" t="str">
            <v>4</v>
          </cell>
          <cell r="G36" t="str">
            <v>Торкретирование огнеупорным раствором барабанов и коллекторов</v>
          </cell>
          <cell r="H36" t="str">
            <v>м3</v>
          </cell>
          <cell r="I36">
            <v>0.1</v>
          </cell>
        </row>
        <row r="38">
          <cell r="E38" t="str">
            <v>5</v>
          </cell>
          <cell r="H38" t="str">
            <v>100 м2</v>
          </cell>
          <cell r="I38">
            <v>0.3</v>
          </cell>
        </row>
        <row r="40">
          <cell r="E40" t="str">
            <v>6</v>
          </cell>
          <cell r="H40" t="str">
            <v>100 кг</v>
          </cell>
          <cell r="I40">
            <v>1.7</v>
          </cell>
        </row>
        <row r="42">
          <cell r="E42" t="str">
            <v>7</v>
          </cell>
          <cell r="H42" t="str">
            <v>100 кг</v>
          </cell>
          <cell r="I42">
            <v>0.8</v>
          </cell>
        </row>
        <row r="44">
          <cell r="E44" t="str">
            <v>8</v>
          </cell>
          <cell r="H44" t="str">
            <v>т</v>
          </cell>
          <cell r="I44">
            <v>3.91</v>
          </cell>
        </row>
        <row r="46">
          <cell r="E46" t="str">
            <v>9</v>
          </cell>
          <cell r="H46" t="str">
            <v>т</v>
          </cell>
          <cell r="I46">
            <v>0.74</v>
          </cell>
        </row>
        <row r="78">
          <cell r="G78" t="str">
            <v>монтажные работы</v>
          </cell>
        </row>
        <row r="82">
          <cell r="E82" t="str">
            <v>10</v>
          </cell>
          <cell r="G82" t="str">
    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    </cell>
          <cell r="H82" t="str">
            <v>т</v>
          </cell>
          <cell r="I82">
            <v>3.91</v>
          </cell>
        </row>
        <row r="84">
          <cell r="E84" t="str">
            <v>11</v>
          </cell>
          <cell r="G84" t="str">
            <v>Экраны из гладких труб с опорами, подвесками и другими креплениями, поставляемые отдельными деталями, барабанных котлов, работающих на газомазутном топливе, паропроизводительностью 4-6,5 т/ч, давлением 1,4 МПа</v>
          </cell>
          <cell r="H84" t="str">
            <v>т</v>
          </cell>
          <cell r="I84">
            <v>0.74</v>
          </cell>
        </row>
        <row r="86">
          <cell r="E86" t="str">
            <v>12</v>
          </cell>
          <cell r="G86" t="str">
            <v>Устранение электросваркой трещин при толщине металла до 16 мм с постановкой ребер жесткости</v>
          </cell>
          <cell r="H86" t="str">
            <v>м</v>
          </cell>
          <cell r="I86">
            <v>19.8</v>
          </cell>
        </row>
        <row r="88">
          <cell r="E88" t="str">
            <v>13</v>
          </cell>
          <cell r="G88" t="str">
            <v>Гидравлическое испытание котлов П-образной компоновки, работающих на газомазутном топливе, паропроизводительностью 2,5-6,5 т/ч, давление 1,4 МПа</v>
          </cell>
          <cell r="H88" t="str">
            <v>КОМПЛ</v>
          </cell>
          <cell r="I88">
            <v>1</v>
          </cell>
        </row>
        <row r="90">
          <cell r="E90" t="str">
            <v>14</v>
          </cell>
          <cell r="G90" t="str">
            <v>Щелочение и испытание на паровую плотность котлов, работающих на газомазутном топливе, паропроизводительностью 2,5-10 т/ч, давление 1,4 МПа</v>
          </cell>
          <cell r="H90" t="str">
            <v>КОМПЛ</v>
          </cell>
          <cell r="I90">
            <v>1</v>
          </cell>
        </row>
        <row r="122">
          <cell r="G122" t="str">
            <v>обмуровочные работы</v>
          </cell>
        </row>
        <row r="126">
          <cell r="E126" t="str">
            <v>15</v>
          </cell>
          <cell r="G126" t="str">
            <v>Обмуровка изделиями шамотными прямыми стен экранированных</v>
          </cell>
          <cell r="H126" t="str">
            <v>м3</v>
          </cell>
          <cell r="I126">
            <v>5.5</v>
          </cell>
        </row>
        <row r="130">
          <cell r="G130" t="str">
            <v>Обмуровка изделиями шамотными прямыми стен неэкранированных</v>
          </cell>
          <cell r="H130" t="str">
            <v>м3</v>
          </cell>
          <cell r="I130">
            <v>4.9000000000000004</v>
          </cell>
        </row>
        <row r="134">
          <cell r="G134" t="str">
            <v>Обмуровка изделиями шамотными прямыми сводов и арок</v>
          </cell>
          <cell r="H134" t="str">
            <v>м3</v>
          </cell>
          <cell r="I134">
            <v>0.9</v>
          </cell>
        </row>
        <row r="138">
          <cell r="G138" t="str">
            <v>Торкретирование огнеупорным раствором барабанов и коллекторов</v>
          </cell>
          <cell r="H138" t="str">
            <v>м3</v>
          </cell>
          <cell r="I138">
            <v>0.1</v>
          </cell>
        </row>
        <row r="140">
          <cell r="G140" t="str">
            <v>Уплотнительная обмазка поверхности котлов раствором огнеупорным (состав ОРГРЭС)</v>
          </cell>
          <cell r="H140" t="str">
            <v>100 м2</v>
          </cell>
          <cell r="I140">
            <v>0.3</v>
          </cell>
        </row>
        <row r="144">
          <cell r="G144" t="str">
            <v>Кладка элементов тепловых агрегатов из обыкновенного глиняного кирпича стен прямых, массивов и выстилок</v>
          </cell>
          <cell r="H144" t="str">
            <v>м3</v>
          </cell>
          <cell r="I144">
            <v>14.7</v>
          </cell>
        </row>
        <row r="148">
          <cell r="G148" t="str">
            <v>Изоляция кладки печей, котлов, трубопроводов асбестовым шнуром</v>
          </cell>
          <cell r="H148" t="str">
            <v>100 кг</v>
          </cell>
          <cell r="I148">
            <v>0.8</v>
          </cell>
        </row>
        <row r="220">
          <cell r="G220" t="str">
            <v>Очистка помещений от строительного мусора</v>
          </cell>
          <cell r="H220" t="str">
            <v>100 т</v>
          </cell>
          <cell r="I220">
            <v>0.56999999999999995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topLeftCell="A28" zoomScaleNormal="100" workbookViewId="0">
      <selection activeCell="H9" sqref="H9"/>
    </sheetView>
  </sheetViews>
  <sheetFormatPr defaultRowHeight="12.75" x14ac:dyDescent="0.2"/>
  <cols>
    <col min="1" max="1" width="6.7109375" customWidth="1"/>
    <col min="2" max="2" width="75.7109375" customWidth="1"/>
    <col min="3" max="4" width="15.7109375" customWidth="1"/>
    <col min="5" max="5" width="15.7109375" hidden="1" customWidth="1"/>
  </cols>
  <sheetData>
    <row r="1" spans="1:5" x14ac:dyDescent="0.2">
      <c r="A1" s="1" t="str">
        <f>[1]Source!B1</f>
        <v>Smeta.RU  (495) 974-1589</v>
      </c>
      <c r="C1" s="24" t="s">
        <v>18</v>
      </c>
      <c r="D1" s="24"/>
    </row>
    <row r="2" spans="1:5" ht="14.25" customHeight="1" x14ac:dyDescent="0.2">
      <c r="C2" s="24"/>
      <c r="D2" s="24"/>
    </row>
    <row r="3" spans="1:5" ht="15" x14ac:dyDescent="0.25">
      <c r="C3" s="2"/>
      <c r="D3" s="3" t="s">
        <v>0</v>
      </c>
    </row>
    <row r="4" spans="1:5" ht="15" x14ac:dyDescent="0.25">
      <c r="C4" s="20" t="s">
        <v>1</v>
      </c>
      <c r="D4" s="20"/>
    </row>
    <row r="5" spans="1:5" ht="15" x14ac:dyDescent="0.25">
      <c r="C5" s="21" t="s">
        <v>2</v>
      </c>
      <c r="D5" s="21"/>
    </row>
    <row r="6" spans="1:5" ht="15" x14ac:dyDescent="0.25">
      <c r="C6" s="21" t="s">
        <v>3</v>
      </c>
      <c r="D6" s="21"/>
    </row>
    <row r="7" spans="1:5" ht="15" x14ac:dyDescent="0.25">
      <c r="C7" s="4"/>
      <c r="D7" s="4"/>
    </row>
    <row r="8" spans="1:5" ht="15" x14ac:dyDescent="0.25">
      <c r="C8" s="5" t="s">
        <v>4</v>
      </c>
      <c r="D8" s="2"/>
    </row>
    <row r="9" spans="1:5" ht="14.25" x14ac:dyDescent="0.2">
      <c r="A9" s="2"/>
      <c r="B9" s="2"/>
      <c r="C9" s="2"/>
      <c r="D9" s="2"/>
      <c r="E9" s="2"/>
    </row>
    <row r="10" spans="1:5" ht="15.75" x14ac:dyDescent="0.25">
      <c r="A10" s="22" t="str">
        <f>CONCATENATE("Ведомость объемов работ ", IF([1]Source!AN15&lt;&gt;"", [1]Source!AN15," "))</f>
        <v xml:space="preserve">Ведомость объемов работ  </v>
      </c>
      <c r="B10" s="22"/>
      <c r="C10" s="22"/>
      <c r="D10" s="22"/>
      <c r="E10" s="2"/>
    </row>
    <row r="11" spans="1:5" ht="15" x14ac:dyDescent="0.25">
      <c r="A11" s="23" t="s">
        <v>5</v>
      </c>
      <c r="B11" s="23"/>
      <c r="C11" s="23"/>
      <c r="D11" s="23"/>
      <c r="E11" s="2"/>
    </row>
    <row r="12" spans="1:5" ht="14.25" x14ac:dyDescent="0.2">
      <c r="A12" s="2"/>
      <c r="B12" s="2"/>
      <c r="C12" s="2"/>
      <c r="D12" s="2"/>
      <c r="E12" s="2"/>
    </row>
    <row r="13" spans="1:5" ht="28.5" x14ac:dyDescent="0.2">
      <c r="A13" s="6" t="s">
        <v>6</v>
      </c>
      <c r="B13" s="6" t="s">
        <v>7</v>
      </c>
      <c r="C13" s="6" t="s">
        <v>8</v>
      </c>
      <c r="D13" s="6" t="s">
        <v>9</v>
      </c>
      <c r="E13" s="7" t="s">
        <v>10</v>
      </c>
    </row>
    <row r="14" spans="1:5" ht="14.25" x14ac:dyDescent="0.2">
      <c r="A14" s="8">
        <v>1</v>
      </c>
      <c r="B14" s="8">
        <v>2</v>
      </c>
      <c r="C14" s="8">
        <v>3</v>
      </c>
      <c r="D14" s="8">
        <v>4</v>
      </c>
      <c r="E14" s="9">
        <v>5</v>
      </c>
    </row>
    <row r="15" spans="1:5" ht="16.5" x14ac:dyDescent="0.25">
      <c r="A15" s="19" t="str">
        <f>CONCATENATE("Локальная смета: ", [1]Source!G20)</f>
        <v>Локальная смета: котел ДКВр 6,15-13ГМ - 1 котел</v>
      </c>
      <c r="B15" s="19"/>
      <c r="C15" s="19"/>
      <c r="D15" s="19"/>
    </row>
    <row r="16" spans="1:5" ht="16.5" x14ac:dyDescent="0.25">
      <c r="A16" s="19" t="str">
        <f>CONCATENATE("Раздел: ", [1]Source!G26)</f>
        <v>Раздел: демонтажные работы</v>
      </c>
      <c r="B16" s="19"/>
      <c r="C16" s="19"/>
      <c r="D16" s="19"/>
    </row>
    <row r="17" spans="1:4" ht="14.25" x14ac:dyDescent="0.2">
      <c r="A17" s="10" t="str">
        <f>[1]Source!E30</f>
        <v>1</v>
      </c>
      <c r="B17" s="11" t="str">
        <f>[1]Source!G30</f>
        <v>Разборка кладки нормальной из глиняного обыкновенного кирпича</v>
      </c>
      <c r="C17" s="12" t="str">
        <f>[1]Source!H30</f>
        <v>м3</v>
      </c>
      <c r="D17" s="13">
        <f>[1]Source!I30</f>
        <v>14.7</v>
      </c>
    </row>
    <row r="18" spans="1:4" ht="14.25" x14ac:dyDescent="0.2">
      <c r="A18" s="10" t="str">
        <f>[1]Source!E32</f>
        <v>2</v>
      </c>
      <c r="B18" s="11" t="str">
        <f>[1]Source!G32</f>
        <v>Разборка кладки из огнеупорных изделий неошлаковавшейся</v>
      </c>
      <c r="C18" s="12" t="str">
        <f>[1]Source!H32</f>
        <v>м3</v>
      </c>
      <c r="D18" s="13">
        <f>[1]Source!I32</f>
        <v>10.4</v>
      </c>
    </row>
    <row r="19" spans="1:4" ht="14.25" x14ac:dyDescent="0.2">
      <c r="A19" s="10" t="str">
        <f>[1]Source!E34</f>
        <v>3</v>
      </c>
      <c r="B19" s="11" t="str">
        <f>[1]Source!G34</f>
        <v>Разборка кладки из огнеупорных изделий ошлаковавшейся</v>
      </c>
      <c r="C19" s="12" t="str">
        <f>[1]Source!H34</f>
        <v>м3</v>
      </c>
      <c r="D19" s="13">
        <f>[1]Source!I34</f>
        <v>0.9</v>
      </c>
    </row>
    <row r="20" spans="1:4" ht="14.25" x14ac:dyDescent="0.2">
      <c r="A20" s="10" t="str">
        <f>[1]Source!E36</f>
        <v>4</v>
      </c>
      <c r="B20" s="11" t="str">
        <f>[1]Source!G36</f>
        <v>Торкретирование огнеупорным раствором барабанов и коллекторов</v>
      </c>
      <c r="C20" s="12" t="str">
        <f>[1]Source!H36</f>
        <v>м3</v>
      </c>
      <c r="D20" s="13">
        <f>[1]Source!I36</f>
        <v>0.1</v>
      </c>
    </row>
    <row r="21" spans="1:4" ht="14.25" x14ac:dyDescent="0.2">
      <c r="A21" s="10" t="str">
        <f>[1]Source!E38</f>
        <v>5</v>
      </c>
      <c r="B21" s="11" t="s">
        <v>11</v>
      </c>
      <c r="C21" s="12" t="str">
        <f>[1]Source!H38</f>
        <v>100 м2</v>
      </c>
      <c r="D21" s="13">
        <f>[1]Source!I38</f>
        <v>0.3</v>
      </c>
    </row>
    <row r="22" spans="1:4" ht="14.25" x14ac:dyDescent="0.2">
      <c r="A22" s="10" t="str">
        <f>[1]Source!E40</f>
        <v>6</v>
      </c>
      <c r="B22" s="11" t="s">
        <v>12</v>
      </c>
      <c r="C22" s="12" t="str">
        <f>[1]Source!H40</f>
        <v>100 кг</v>
      </c>
      <c r="D22" s="13">
        <f>[1]Source!I40</f>
        <v>1.7</v>
      </c>
    </row>
    <row r="23" spans="1:4" ht="14.25" x14ac:dyDescent="0.2">
      <c r="A23" s="10" t="str">
        <f>[1]Source!E42</f>
        <v>7</v>
      </c>
      <c r="B23" s="11" t="s">
        <v>13</v>
      </c>
      <c r="C23" s="12" t="str">
        <f>[1]Source!H42</f>
        <v>100 кг</v>
      </c>
      <c r="D23" s="13">
        <f>[1]Source!I42</f>
        <v>0.8</v>
      </c>
    </row>
    <row r="24" spans="1:4" ht="14.25" x14ac:dyDescent="0.2">
      <c r="A24" s="10" t="str">
        <f>[1]Source!E44</f>
        <v>8</v>
      </c>
      <c r="B24" s="11" t="s">
        <v>14</v>
      </c>
      <c r="C24" s="12" t="str">
        <f>[1]Source!H44</f>
        <v>т</v>
      </c>
      <c r="D24" s="13">
        <f>[1]Source!I44</f>
        <v>3.91</v>
      </c>
    </row>
    <row r="25" spans="1:4" ht="14.25" x14ac:dyDescent="0.2">
      <c r="A25" s="10" t="str">
        <f>[1]Source!E46</f>
        <v>9</v>
      </c>
      <c r="B25" s="11" t="s">
        <v>15</v>
      </c>
      <c r="C25" s="12" t="str">
        <f>[1]Source!H46</f>
        <v>т</v>
      </c>
      <c r="D25" s="13">
        <f>[1]Source!I46</f>
        <v>0.74</v>
      </c>
    </row>
    <row r="26" spans="1:4" ht="16.5" x14ac:dyDescent="0.25">
      <c r="A26" s="19" t="str">
        <f>CONCATENATE("Раздел: ", [1]Source!G78)</f>
        <v>Раздел: монтажные работы</v>
      </c>
      <c r="B26" s="19"/>
      <c r="C26" s="19"/>
      <c r="D26" s="19"/>
    </row>
    <row r="27" spans="1:4" ht="42.75" x14ac:dyDescent="0.2">
      <c r="A27" s="10" t="str">
        <f>[1]Source!E82</f>
        <v>10</v>
      </c>
      <c r="B27" s="11" t="str">
        <f>[1]Source!G82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</c>
      <c r="C27" s="12" t="str">
        <f>[1]Source!H82</f>
        <v>т</v>
      </c>
      <c r="D27" s="13">
        <f>[1]Source!I82</f>
        <v>3.91</v>
      </c>
    </row>
    <row r="28" spans="1:4" ht="57" x14ac:dyDescent="0.2">
      <c r="A28" s="10" t="str">
        <f>[1]Source!E84</f>
        <v>11</v>
      </c>
      <c r="B28" s="11" t="str">
        <f>[1]Source!G84</f>
        <v>Экраны из гладких труб с опорами, подвесками и другими креплениями, поставляемые отдельными деталями, барабанных котлов, работающих на газомазутном топливе, паропроизводительностью 4-6,5 т/ч, давлением 1,4 МПа</v>
      </c>
      <c r="C28" s="12" t="str">
        <f>[1]Source!H84</f>
        <v>т</v>
      </c>
      <c r="D28" s="13">
        <f>[1]Source!I84</f>
        <v>0.74</v>
      </c>
    </row>
    <row r="29" spans="1:4" ht="28.5" x14ac:dyDescent="0.2">
      <c r="A29" s="10" t="str">
        <f>[1]Source!E86</f>
        <v>12</v>
      </c>
      <c r="B29" s="11" t="str">
        <f>[1]Source!G86</f>
        <v>Устранение электросваркой трещин при толщине металла до 16 мм с постановкой ребер жесткости</v>
      </c>
      <c r="C29" s="12" t="str">
        <f>[1]Source!H86</f>
        <v>м</v>
      </c>
      <c r="D29" s="13">
        <f>[1]Source!I86</f>
        <v>19.8</v>
      </c>
    </row>
    <row r="30" spans="1:4" ht="42.75" x14ac:dyDescent="0.2">
      <c r="A30" s="10" t="str">
        <f>[1]Source!E88</f>
        <v>13</v>
      </c>
      <c r="B30" s="11" t="str">
        <f>[1]Source!G88</f>
        <v>Гидравлическое испытание котлов П-образной компоновки, работающих на газомазутном топливе, паропроизводительностью 2,5-6,5 т/ч, давление 1,4 МПа</v>
      </c>
      <c r="C30" s="12" t="str">
        <f>[1]Source!H88</f>
        <v>КОМПЛ</v>
      </c>
      <c r="D30" s="13">
        <f>[1]Source!I88</f>
        <v>1</v>
      </c>
    </row>
    <row r="31" spans="1:4" ht="42.75" x14ac:dyDescent="0.2">
      <c r="A31" s="10" t="str">
        <f>[1]Source!E90</f>
        <v>14</v>
      </c>
      <c r="B31" s="11" t="str">
        <f>[1]Source!G90</f>
        <v>Щелочение и испытание на паровую плотность котлов, работающих на газомазутном топливе, паропроизводительностью 2,5-10 т/ч, давление 1,4 МПа</v>
      </c>
      <c r="C31" s="12" t="str">
        <f>[1]Source!H90</f>
        <v>КОМПЛ</v>
      </c>
      <c r="D31" s="13">
        <f>[1]Source!I90</f>
        <v>1</v>
      </c>
    </row>
    <row r="32" spans="1:4" ht="16.5" x14ac:dyDescent="0.25">
      <c r="A32" s="19" t="str">
        <f>CONCATENATE("Раздел: ", [1]Source!G122)</f>
        <v>Раздел: обмуровочные работы</v>
      </c>
      <c r="B32" s="19"/>
      <c r="C32" s="19"/>
      <c r="D32" s="19"/>
    </row>
    <row r="33" spans="1:4" ht="14.25" x14ac:dyDescent="0.2">
      <c r="A33" s="10" t="str">
        <f>[1]Source!E126</f>
        <v>15</v>
      </c>
      <c r="B33" s="11" t="str">
        <f>[1]Source!G126</f>
        <v>Обмуровка изделиями шамотными прямыми стен экранированных</v>
      </c>
      <c r="C33" s="12" t="str">
        <f>[1]Source!H126</f>
        <v>м3</v>
      </c>
      <c r="D33" s="13">
        <f>[1]Source!I126</f>
        <v>5.5</v>
      </c>
    </row>
    <row r="34" spans="1:4" ht="14.25" x14ac:dyDescent="0.2">
      <c r="A34" s="10">
        <v>16</v>
      </c>
      <c r="B34" s="11" t="str">
        <f>[1]Source!G130</f>
        <v>Обмуровка изделиями шамотными прямыми стен неэкранированных</v>
      </c>
      <c r="C34" s="12" t="str">
        <f>[1]Source!H130</f>
        <v>м3</v>
      </c>
      <c r="D34" s="13">
        <f>[1]Source!I130</f>
        <v>4.9000000000000004</v>
      </c>
    </row>
    <row r="35" spans="1:4" ht="14.25" x14ac:dyDescent="0.2">
      <c r="A35" s="10">
        <v>17</v>
      </c>
      <c r="B35" s="11" t="str">
        <f>[1]Source!G134</f>
        <v>Обмуровка изделиями шамотными прямыми сводов и арок</v>
      </c>
      <c r="C35" s="12" t="str">
        <f>[1]Source!H134</f>
        <v>м3</v>
      </c>
      <c r="D35" s="13">
        <f>[1]Source!I134</f>
        <v>0.9</v>
      </c>
    </row>
    <row r="36" spans="1:4" ht="14.25" x14ac:dyDescent="0.2">
      <c r="A36" s="10">
        <v>18</v>
      </c>
      <c r="B36" s="11" t="str">
        <f>[1]Source!G138</f>
        <v>Торкретирование огнеупорным раствором барабанов и коллекторов</v>
      </c>
      <c r="C36" s="12" t="str">
        <f>[1]Source!H138</f>
        <v>м3</v>
      </c>
      <c r="D36" s="13">
        <f>[1]Source!I138</f>
        <v>0.1</v>
      </c>
    </row>
    <row r="37" spans="1:4" ht="28.5" x14ac:dyDescent="0.2">
      <c r="A37" s="10">
        <v>19</v>
      </c>
      <c r="B37" s="11" t="str">
        <f>[1]Source!G140</f>
        <v>Уплотнительная обмазка поверхности котлов раствором огнеупорным (состав ОРГРЭС)</v>
      </c>
      <c r="C37" s="12" t="str">
        <f>[1]Source!H140</f>
        <v>100 м2</v>
      </c>
      <c r="D37" s="13">
        <f>[1]Source!I140</f>
        <v>0.3</v>
      </c>
    </row>
    <row r="38" spans="1:4" ht="28.5" x14ac:dyDescent="0.2">
      <c r="A38" s="10">
        <v>20</v>
      </c>
      <c r="B38" s="11" t="str">
        <f>[1]Source!G144</f>
        <v>Кладка элементов тепловых агрегатов из обыкновенного глиняного кирпича стен прямых, массивов и выстилок</v>
      </c>
      <c r="C38" s="12" t="str">
        <f>[1]Source!H144</f>
        <v>м3</v>
      </c>
      <c r="D38" s="13">
        <f>[1]Source!I144</f>
        <v>14.7</v>
      </c>
    </row>
    <row r="39" spans="1:4" ht="14.25" x14ac:dyDescent="0.2">
      <c r="A39" s="10">
        <v>21</v>
      </c>
      <c r="B39" s="11" t="str">
        <f>[1]Source!G148</f>
        <v>Изоляция кладки печей, котлов, трубопроводов асбестовым шнуром</v>
      </c>
      <c r="C39" s="12" t="str">
        <f>[1]Source!H148</f>
        <v>100 кг</v>
      </c>
      <c r="D39" s="13">
        <f>[1]Source!I148</f>
        <v>0.8</v>
      </c>
    </row>
    <row r="40" spans="1:4" ht="14.25" x14ac:dyDescent="0.2">
      <c r="A40" s="14">
        <v>22</v>
      </c>
      <c r="B40" s="15" t="str">
        <f>[1]Source!G220</f>
        <v>Очистка помещений от строительного мусора</v>
      </c>
      <c r="C40" s="16" t="str">
        <f>[1]Source!H220</f>
        <v>100 т</v>
      </c>
      <c r="D40" s="17">
        <f>[1]Source!I220</f>
        <v>0.56999999999999995</v>
      </c>
    </row>
    <row r="42" spans="1:4" x14ac:dyDescent="0.2">
      <c r="A42" s="18"/>
      <c r="B42" s="18" t="s">
        <v>16</v>
      </c>
      <c r="C42" s="18"/>
    </row>
    <row r="43" spans="1:4" x14ac:dyDescent="0.2">
      <c r="A43" s="18"/>
      <c r="B43" s="18"/>
      <c r="C43" s="18"/>
    </row>
    <row r="44" spans="1:4" x14ac:dyDescent="0.2">
      <c r="A44" s="18"/>
      <c r="B44" s="18" t="s">
        <v>17</v>
      </c>
      <c r="C44" s="18"/>
    </row>
  </sheetData>
  <mergeCells count="10">
    <mergeCell ref="C1:D2"/>
    <mergeCell ref="A16:D16"/>
    <mergeCell ref="A26:D26"/>
    <mergeCell ref="A32:D32"/>
    <mergeCell ref="C4:D4"/>
    <mergeCell ref="C5:D5"/>
    <mergeCell ref="C6:D6"/>
    <mergeCell ref="A10:D10"/>
    <mergeCell ref="A11:D11"/>
    <mergeCell ref="A15:D15"/>
  </mergeCells>
  <pageMargins left="0.4" right="0.2" top="0.2" bottom="0.4" header="0.2" footer="0.2"/>
  <pageSetup paperSize="9" scale="87" fitToHeight="0" orientation="portrait" verticalDpi="0" r:id="rId1"/>
  <headerFooter>
    <oddHeader>&amp;L&amp;8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 объемов работ</vt:lpstr>
      <vt:lpstr>'Ведомость объемов работ'!Заголовки_для_печати</vt:lpstr>
      <vt:lpstr>'Ведомость объемов работ'!Область_печати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user226</cp:lastModifiedBy>
  <dcterms:created xsi:type="dcterms:W3CDTF">2018-12-19T16:58:08Z</dcterms:created>
  <dcterms:modified xsi:type="dcterms:W3CDTF">2019-01-15T10:10:37Z</dcterms:modified>
</cp:coreProperties>
</file>