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Службы\ОКПиЗ\Common\! 1А Закупки 223 на 2023\План закупок 2023\План закупки_2_13.01.2023\"/>
    </mc:Choice>
  </mc:AlternateContent>
  <bookViews>
    <workbookView xWindow="0" yWindow="0" windowWidth="28800" windowHeight="12300" tabRatio="197"/>
  </bookViews>
  <sheets>
    <sheet name="План закупок" sheetId="1" r:id="rId1"/>
  </sheets>
  <definedNames>
    <definedName name="_xlnm._FilterDatabase" localSheetId="0" hidden="1">'План закупок'!$A$13:$Z$99</definedName>
  </definedNames>
  <calcPr calcId="162913"/>
</workbook>
</file>

<file path=xl/calcChain.xml><?xml version="1.0" encoding="utf-8"?>
<calcChain xmlns="http://schemas.openxmlformats.org/spreadsheetml/2006/main">
  <c r="N124" i="1" l="1"/>
  <c r="O123" i="1"/>
  <c r="N123" i="1"/>
  <c r="G120" i="1" l="1"/>
  <c r="G121" i="1"/>
  <c r="O122" i="1"/>
  <c r="O121" i="1"/>
  <c r="O120" i="1"/>
  <c r="O119" i="1"/>
  <c r="O118" i="1"/>
  <c r="L118" i="1"/>
  <c r="N121" i="1"/>
  <c r="N122" i="1"/>
  <c r="N120" i="1"/>
  <c r="N119" i="1"/>
  <c r="N118" i="1"/>
  <c r="O117" i="1"/>
  <c r="N117" i="1"/>
  <c r="O116" i="1"/>
  <c r="N116" i="1"/>
  <c r="O115" i="1"/>
  <c r="N115" i="1"/>
  <c r="O114" i="1"/>
  <c r="N114" i="1"/>
  <c r="O113" i="1"/>
  <c r="N113" i="1"/>
  <c r="O112" i="1"/>
  <c r="N112" i="1"/>
  <c r="O111" i="1"/>
  <c r="N111" i="1"/>
  <c r="O110" i="1"/>
  <c r="N110" i="1"/>
  <c r="C110" i="1"/>
  <c r="B110" i="1"/>
  <c r="O109" i="1"/>
  <c r="N109" i="1"/>
  <c r="C109" i="1"/>
  <c r="B109" i="1"/>
  <c r="O108" i="1"/>
  <c r="L108" i="1"/>
  <c r="O107" i="1"/>
  <c r="N108" i="1"/>
  <c r="N107" i="1"/>
  <c r="O106" i="1"/>
  <c r="O105" i="1"/>
  <c r="B105" i="1"/>
  <c r="O104" i="1"/>
  <c r="O103" i="1"/>
  <c r="O102" i="1"/>
  <c r="O101" i="1"/>
  <c r="O100" i="1"/>
  <c r="N101" i="1" l="1"/>
  <c r="N102" i="1"/>
  <c r="N103" i="1"/>
  <c r="N104" i="1"/>
  <c r="N105" i="1"/>
  <c r="N106" i="1"/>
  <c r="N100" i="1"/>
  <c r="O76" i="1"/>
  <c r="B49" i="1" l="1"/>
  <c r="O67" i="1" l="1"/>
  <c r="O49" i="1" l="1"/>
  <c r="O46" i="1" l="1"/>
  <c r="O45" i="1" l="1"/>
  <c r="O39" i="1" l="1"/>
  <c r="O38" i="1" l="1"/>
  <c r="O37" i="1"/>
  <c r="O36" i="1"/>
  <c r="O34" i="1" l="1"/>
  <c r="B34" i="1"/>
  <c r="B32" i="1" l="1"/>
  <c r="B26" i="1" l="1"/>
  <c r="O90" i="1" l="1"/>
  <c r="N90" i="1"/>
</calcChain>
</file>

<file path=xl/sharedStrings.xml><?xml version="1.0" encoding="utf-8"?>
<sst xmlns="http://schemas.openxmlformats.org/spreadsheetml/2006/main" count="1788" uniqueCount="486">
  <si>
    <t>Порядковый номер</t>
  </si>
  <si>
    <t>Код по ОКВЭД2</t>
  </si>
  <si>
    <t>Код по ОКПД2</t>
  </si>
  <si>
    <t>Условия договора</t>
  </si>
  <si>
    <t>Способ закупки</t>
  </si>
  <si>
    <t>Закупка в электронной форме</t>
  </si>
  <si>
    <t>график осуществления процедур закупки</t>
  </si>
  <si>
    <t>Признак «Закупка
не учитывается в
соответствии с
пунктом 7
постановления
Правительства РФ
от 11.12.2014 No
1352»
(код категории 
или 0)</t>
  </si>
  <si>
    <t>"Закупка товаров (работ, услуг), удовлетворяющих критериям отнесения к инновационной продукции, высокотехнологичной продукции" (1-да/0-нет)</t>
  </si>
  <si>
    <t>1</t>
  </si>
  <si>
    <t>19</t>
  </si>
  <si>
    <t>20</t>
  </si>
  <si>
    <t>21</t>
  </si>
  <si>
    <t>24</t>
  </si>
  <si>
    <t>Статус позиции</t>
  </si>
  <si>
    <t>Причина аннулирования позиции</t>
  </si>
  <si>
    <t>Позиция является долгосрочной</t>
  </si>
  <si>
    <t>Информация об объемах оплаты долгосрочного договора</t>
  </si>
  <si>
    <t>Информация об объемах привлечения субъектов малого и среднего предпринимательства</t>
  </si>
  <si>
    <t>Валюта закупки
(международный 
Код)</t>
  </si>
  <si>
    <t>Предмет договора</t>
  </si>
  <si>
    <t>Минимально необходимые требования, предъявляемые к закупаемым товарам (работам и услугам)</t>
  </si>
  <si>
    <t>Единица измерения</t>
  </si>
  <si>
    <t>Код по ОКЕИ</t>
  </si>
  <si>
    <t>Наименование</t>
  </si>
  <si>
    <t>Сведения о количестве</t>
  </si>
  <si>
    <t>Срок исполнения договора</t>
  </si>
  <si>
    <t>Код по ОКАТО</t>
  </si>
  <si>
    <t>Регион поставки товаров (выполнения работ, оказания услуг)</t>
  </si>
  <si>
    <t>42.11</t>
  </si>
  <si>
    <t>42.11.20.000</t>
  </si>
  <si>
    <t>35000000000</t>
  </si>
  <si>
    <t>RUB</t>
  </si>
  <si>
    <t>0</t>
  </si>
  <si>
    <t>Наименование заказчика</t>
  </si>
  <si>
    <t>Государственное унитарное предприятие  Республики Крым "Крымтеплокоммунэнерго"</t>
  </si>
  <si>
    <t>Адрес местонахождения заказчика</t>
  </si>
  <si>
    <t>295026, Республика Крым, г. Симферополь, ул. Гайдара, 3а</t>
  </si>
  <si>
    <t>Телефон заказчика</t>
  </si>
  <si>
    <t>Электронная почта заказчика</t>
  </si>
  <si>
    <t>ИНН</t>
  </si>
  <si>
    <t>КПП</t>
  </si>
  <si>
    <t>ОКАТО</t>
  </si>
  <si>
    <t>4</t>
  </si>
  <si>
    <t>P</t>
  </si>
  <si>
    <t>5</t>
  </si>
  <si>
    <t>6</t>
  </si>
  <si>
    <t>7</t>
  </si>
  <si>
    <t>8</t>
  </si>
  <si>
    <t>9</t>
  </si>
  <si>
    <t>10</t>
  </si>
  <si>
    <t>11</t>
  </si>
  <si>
    <t>12</t>
  </si>
  <si>
    <t>13</t>
  </si>
  <si>
    <t>Условная единица</t>
  </si>
  <si>
    <t>14</t>
  </si>
  <si>
    <t>Респ. Крым</t>
  </si>
  <si>
    <t>Закупка у единственного поставщика (исполнителя, подрядчика)</t>
  </si>
  <si>
    <t>Килограмм</t>
  </si>
  <si>
    <t>19.20</t>
  </si>
  <si>
    <t>Да</t>
  </si>
  <si>
    <t>Закупка у СМП
(да /нет)</t>
  </si>
  <si>
    <t>71.20</t>
  </si>
  <si>
    <t>Аукцион в электронной форме</t>
  </si>
  <si>
    <t>+7 (3652) 53 40 69</t>
  </si>
  <si>
    <t>19.20
19.20</t>
  </si>
  <si>
    <t>19.20.21.125
19.20.21.345</t>
  </si>
  <si>
    <t>06.20</t>
  </si>
  <si>
    <t>06.20.10.110</t>
  </si>
  <si>
    <t>Тысяча кубических метров</t>
  </si>
  <si>
    <t>19.20.21.300</t>
  </si>
  <si>
    <t>zakup@tce.crimea.com</t>
  </si>
  <si>
    <t>80.10</t>
  </si>
  <si>
    <t>80.10.12.000</t>
  </si>
  <si>
    <t>Человеко-час</t>
  </si>
  <si>
    <t>Поставка кислорода газообразного технического</t>
  </si>
  <si>
    <t>Кубический метр</t>
  </si>
  <si>
    <t>Нет</t>
  </si>
  <si>
    <t>15</t>
  </si>
  <si>
    <t>Поставка дизельного топлива</t>
  </si>
  <si>
    <t>Р</t>
  </si>
  <si>
    <t>26</t>
  </si>
  <si>
    <t>16</t>
  </si>
  <si>
    <t>17</t>
  </si>
  <si>
    <t>18</t>
  </si>
  <si>
    <t>22</t>
  </si>
  <si>
    <t>23</t>
  </si>
  <si>
    <t>25</t>
  </si>
  <si>
    <t>Планируемая дата или период размещения извещения о закупке (месяц, год)</t>
  </si>
  <si>
    <t>Поставка мазута топочного 100</t>
  </si>
  <si>
    <t>19.20.28.110</t>
  </si>
  <si>
    <t>62.02.30.000</t>
  </si>
  <si>
    <t>62.02</t>
  </si>
  <si>
    <t>в соответствии с описанием объекта закупки (техническим заданием)</t>
  </si>
  <si>
    <t>Комплект</t>
  </si>
  <si>
    <t>Поставка специальной одежды</t>
  </si>
  <si>
    <t>Час</t>
  </si>
  <si>
    <t>62.03</t>
  </si>
  <si>
    <t>62.03.12.130</t>
  </si>
  <si>
    <t>Месяц</t>
  </si>
  <si>
    <t>35.12</t>
  </si>
  <si>
    <t>64</t>
  </si>
  <si>
    <t>36.00
37.00</t>
  </si>
  <si>
    <t>Кубический метр
Кубический метр</t>
  </si>
  <si>
    <t>Оказание телематических услуг (Интернет, каналы связи)</t>
  </si>
  <si>
    <t>61.10.11.110</t>
  </si>
  <si>
    <t>35.30.12.130</t>
  </si>
  <si>
    <t>35.30</t>
  </si>
  <si>
    <t>Гигакалория</t>
  </si>
  <si>
    <t>Осуществление технологического присоединения электроустановки котельная по адресу Республика Крым, г. Евпатория, ул. Тучина, 1/2</t>
  </si>
  <si>
    <t>35.12.10.120</t>
  </si>
  <si>
    <t>36.00.11.000
37.00.11.110</t>
  </si>
  <si>
    <t>Оказание услуг по страхованию гражданской ответственности владельца опасного объекта за причинение вреда в результате аварии на опасных объектах ГУП РК "Крымтеплокоммунэнерго"</t>
  </si>
  <si>
    <t>65.12</t>
  </si>
  <si>
    <t>Оказание услуги холодного водоснабжения и водоотведения для нужд ГУП РК "Крымтеплокоммунэнерго" (Российская Федерация, Республика Крым, город Саки, ул. Морская,4)</t>
  </si>
  <si>
    <t>750
750</t>
  </si>
  <si>
    <t>84.25</t>
  </si>
  <si>
    <t>84.25.19.190</t>
  </si>
  <si>
    <t>Запрос котировок в электронной форме</t>
  </si>
  <si>
    <t>Запрос предложений в электронной форме</t>
  </si>
  <si>
    <t>10.84.30.120</t>
  </si>
  <si>
    <t>Поставка соли таблетированной</t>
  </si>
  <si>
    <t>Выполнение работ по восстановлению дорожного покрытия после проведения аварийных ремонтных работ на сетях теплоснабжения ГУП РК "Крымтеплокоммунэнерго"</t>
  </si>
  <si>
    <t>Поставка бензина, дизельного топлива по топливным картам для нужд ГУП РК "Крымтеплокоммунэнерго" в 2022г.</t>
  </si>
  <si>
    <t>Оказание услуг по информационному обслуживанию (оптимизация, модернизация, адаптация, актуализация, поддержание в работоспособном состоянии) приобретенных ранее в собственность дистрибутивов справочно-правовой системы "Консультант Плюс"</t>
  </si>
  <si>
    <t>Оказание услуг физической охраны объектов ГУП РК «Крымтеплокоммунэнерго»</t>
  </si>
  <si>
    <t>43800</t>
  </si>
  <si>
    <t>Оказание услуг по комплексному консультационно-методическому сопровождению, обслуживанию и адаптации лицензионных программных продуктов системы: "1С:Предприятие", оказание консультационных услуг по ведению бухгалтерского учета, расчета заработной платы, регламентированной отчетности в соответствии с требованиями нормативных актов Российской Федерации, реализованных посредством программных продуктов фирмы 1С</t>
  </si>
  <si>
    <t>370.5</t>
  </si>
  <si>
    <t>Поставка газа горючего природного</t>
  </si>
  <si>
    <t>Тип объекта закупки</t>
  </si>
  <si>
    <t>Товар
Товар</t>
  </si>
  <si>
    <t>Товар</t>
  </si>
  <si>
    <t>Услуга</t>
  </si>
  <si>
    <t>Услуга
Услуга</t>
  </si>
  <si>
    <t>Работа</t>
  </si>
  <si>
    <t>Товар
Товар
Товар</t>
  </si>
  <si>
    <t>61.10
61.10
61.10
61.10
61.10
61.10
61.10
61.10
61.10
61.10
61.10
61.10
61.10
61.10
61.10
61.10
61.10
61.10
61.10
61.10
61.10
61.10
61.10
61.10
61.10
61.10
61.10
61.10
61.10
61.10
61.10
61.10
61.10
61.10
61.10
61.10
61.10
61.10
61.10
61.10
61.10
61.10
61.10
61.10
61.10
61.10
61.10
61.10
61.10
61.10
61.10
61.10</t>
  </si>
  <si>
    <t>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
61.10.49.000</t>
  </si>
  <si>
    <t>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
Услуга</t>
  </si>
  <si>
    <t>Валюта договора</t>
  </si>
  <si>
    <t>Начальная (максимальная) цена договора</t>
  </si>
  <si>
    <t>Российский рубль</t>
  </si>
  <si>
    <t/>
  </si>
  <si>
    <t>12
12
12
12
12
12
12
12
12
12
12
12
12
12
12
12
12
12
12
12
12
12
12
12
12
12
12
12
12
12
12
12
12
12
12
12
12
12
12
12
12
12
12
12
12
12
12
12
12
12
12
12</t>
  </si>
  <si>
    <t>263893.21</t>
  </si>
  <si>
    <t>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
Месяц</t>
  </si>
  <si>
    <t>12.2021</t>
  </si>
  <si>
    <t>Аукцион в электронной форме, участниками которого могут быть только субъекты малого и среднего предпринимательства</t>
  </si>
  <si>
    <t>06.2021</t>
  </si>
  <si>
    <t>12.2023</t>
  </si>
  <si>
    <t>04.2022</t>
  </si>
  <si>
    <t>03.2022</t>
  </si>
  <si>
    <t>03.2021</t>
  </si>
  <si>
    <t>03.2023</t>
  </si>
  <si>
    <t>11.2021</t>
  </si>
  <si>
    <t>01.2023</t>
  </si>
  <si>
    <t>В соответствии с условиями договора</t>
  </si>
  <si>
    <t>168</t>
  </si>
  <si>
    <t>876</t>
  </si>
  <si>
    <t>113
113</t>
  </si>
  <si>
    <t>362</t>
  </si>
  <si>
    <t>113</t>
  </si>
  <si>
    <t>539</t>
  </si>
  <si>
    <t>112</t>
  </si>
  <si>
    <t>233</t>
  </si>
  <si>
    <t>356</t>
  </si>
  <si>
    <t>362
362
362
362
362
362
362
362
362
362
362
362
362
362
362
362
362
362
362
362
362
362
362
362
362
362
362
362
362
362
362
362
362
362
362
362
362
362
362
362
362
362
362
362
362
362
362
362
362
362
362
362</t>
  </si>
  <si>
    <t>18.12</t>
  </si>
  <si>
    <t>18.12.19.190</t>
  </si>
  <si>
    <t>Оказание услуг по печати и доставке платежных документов потребителям услуг по теплоснабжению</t>
  </si>
  <si>
    <t>Оказание услуг по обеспечению готовности к действиям аварийно-спасательной службы (формирования) для локализации и ликвидации чрезвычайных ситуаций и их последствий на опасных производственных объектах</t>
  </si>
  <si>
    <t>796
796</t>
  </si>
  <si>
    <t>Штука
Штука</t>
  </si>
  <si>
    <t>Оказание услуг телефонной связи юридическим лицам</t>
  </si>
  <si>
    <t>в соответствии с условиями договора</t>
  </si>
  <si>
    <t>49.50.12.110</t>
  </si>
  <si>
    <t>Услуга по транспортировке природного газа газораспределительными сетями до границы балансовой принадлежности объектов</t>
  </si>
  <si>
    <t>114</t>
  </si>
  <si>
    <t>Тысяча метров кубических</t>
  </si>
  <si>
    <t>71.20.19.130</t>
  </si>
  <si>
    <t>Оказание услуг по проведению производственного контроля за соблюдением санитарных правил и выполнением санитарно-противоэпидемических (профилактических) мероприятий</t>
  </si>
  <si>
    <t>05.10.10.110</t>
  </si>
  <si>
    <t>Поставка угля</t>
  </si>
  <si>
    <t>Тонна; метрическая тонна (1000 кг)</t>
  </si>
  <si>
    <t xml:space="preserve">
36.00
37.00
</t>
  </si>
  <si>
    <t>Оказание услуги холодного водоснабжения и водоотведения для нужд котельных ГУП РК "Крымтеплокоммунэнерго"</t>
  </si>
  <si>
    <t>840948
261854</t>
  </si>
  <si>
    <t>Услуги местной телефонной связи (деятельность по приему, обработке, хранению, передаче, доставке знаков, сигналов, голосовой информации, письменного текста, изображений, звуков или сообщения любого рода по радиосистеме, проводной, оптической и другими электромагнитными системами)</t>
  </si>
  <si>
    <t>12
Невозможно определить количество
Невозможно определить количество
Невозможно определить количество
Невозможно определить количество
Невозможно определить количество
Невозможно определить количество
Невозможно определить количество
Невозможно определить количество</t>
  </si>
  <si>
    <t>Оказание услуг по сопровождению информационной системы БА7</t>
  </si>
  <si>
    <t xml:space="preserve">Закупка у единственного поставщика (исполнителя, подрядчика)  </t>
  </si>
  <si>
    <t>Литр; кубический дециметр</t>
  </si>
  <si>
    <t>Оказание услуги холодного водоснабжения и водоотведения для нужд котельных филиала ГУП РК "Крымтеплокоммунэнерго" "Южнобережный"</t>
  </si>
  <si>
    <t>77444
36412</t>
  </si>
  <si>
    <t>58.29.50.000</t>
  </si>
  <si>
    <t>Предоставление лицензий на условиях простой (неисключительной) лицензии права на использование обновлений программного комплекса по составлению смет Smeta.ru</t>
  </si>
  <si>
    <t>61.20.11.000</t>
  </si>
  <si>
    <t>Услуги мобильной связи (подвижной радиотелефонной связи)</t>
  </si>
  <si>
    <t xml:space="preserve">
Условная единица</t>
  </si>
  <si>
    <t>Оказание услуг холодного водоснабжения и водоотведения для филиала ГУП РК "Крымтеплокоммунэнерго" в г. Керчь</t>
  </si>
  <si>
    <t>90943.0
21115.0</t>
  </si>
  <si>
    <t>Оказание услуг холодного водоснабжения и водоотведения для филиала ГУП РК "Крымтеплокоммунэнерго" в г. Керчь 
(ЦТП Марат-4 - ул. Ворошилова, 27
ЦТП Марат-5а - Индустриальное шоссе, 9а
ЦТП Марат-5б - Блюхера, 19)</t>
  </si>
  <si>
    <t>5840.0
941.0</t>
  </si>
  <si>
    <t>53.20.11.190</t>
  </si>
  <si>
    <t>Оказание услуг по доставке платежных документов потребителям услуг по теплоснабжению</t>
  </si>
  <si>
    <t>77.33.11.110</t>
  </si>
  <si>
    <t>Аренда оборудования для типографии</t>
  </si>
  <si>
    <t>Поставка потребителю тепловой энергии в виде горячей воды на нужды отопления по адресу: Республика Крым, г. Ялта, ул. Достоевского, 27</t>
  </si>
  <si>
    <t>36.00.11.000</t>
  </si>
  <si>
    <t>Оказание услуг холодного водоснабжения для филиала ГУП РК "Крымтеплокоммунэнерго" в г. Керчь (п. Ленино, ул. Курчатова, 1)</t>
  </si>
  <si>
    <t>Оказание услуг холодного водоснабжения и водоотведения для филиала ГУП РК "Крымтеплокоммунэнерго" в г. Керчь (г. Щелкино, модульная котельная "Виток", "Колви"; Щелкино, здание ТРП-1,2; г. Щелкино, здание ТРП-3; г. Щелкино, помещение абонотдела в здании 13)</t>
  </si>
  <si>
    <t>12885.0
2390.0</t>
  </si>
  <si>
    <t>Оказание услуг холодного водоснабжения и водоотведения для филиала ГУП РК "Крымтеплокоммунэнерго" в г. Керчь (пгт Ленино, Ул. Дзержинского, 10; пгт Ленино, ул. Шоссейная, 1; пгт Ленино, ул. Пирогова, 2)</t>
  </si>
  <si>
    <t>1518.0
391.00</t>
  </si>
  <si>
    <t>Оказание услуг холодного водоснабжения и водоотведения для нужд котельных ГУП РК "Крымтеплокоммунэнерго" в г. Белогорск</t>
  </si>
  <si>
    <t>9917
680</t>
  </si>
  <si>
    <t>Оказание услуг по передаче неисключительных прав на использование системы автоматизированного проектирования (САПР) наружных сетей, рельефа и топографических планов, неисключительного права на использование системы автоматизированного проектирования (САПР) проектного документооборота и услуг технической поддержки программного обеспечения</t>
  </si>
  <si>
    <t>Оказание услуг печати и конвертования платежных документов на оплату услуг по теплоснабжению</t>
  </si>
  <si>
    <t>Невозможно определить объем</t>
  </si>
  <si>
    <t>95.11.10.130</t>
  </si>
  <si>
    <t>Оказание услуг по заправке и восстановлению картриджей</t>
  </si>
  <si>
    <t>Поставка бензина, дизельного топлива по топливным картам для нужд ГУП РК "Крымтеплокоммунэнерго" на второе полугодие в 2022г.</t>
  </si>
  <si>
    <t>140395
28646</t>
  </si>
  <si>
    <t>Оказание услуг холодного водоснабжения и водоотведения на источники теплоснабжения филиала ГУП РК "Крымтеплокоммунэнерго" г. Евпатория для выработки тепловой энергии потребителям</t>
  </si>
  <si>
    <t xml:space="preserve">в соответствии с условиями договора </t>
  </si>
  <si>
    <t>Оказание услуг холодного водоснабжения и водоотведения для нужд котельных ГУП РК "Крымтеплокоммунэнерго" в г. Бахчисарай</t>
  </si>
  <si>
    <t>5949
501</t>
  </si>
  <si>
    <t>19.20.31</t>
  </si>
  <si>
    <t>38.21</t>
  </si>
  <si>
    <t>38.21.22.000</t>
  </si>
  <si>
    <t>Оказание услуг по обращению с твердыми коммунальными отходами по адресу г. Симферополь, ул. Гайдара, 3а; г. Саки, ул. Морская, 4</t>
  </si>
  <si>
    <t>Оказание услуг по обращению с твердыми коммунальными отходами по адресу г. Симферополь, пер. Фруктовый, 13</t>
  </si>
  <si>
    <t>кубический метр
кубический метр</t>
  </si>
  <si>
    <t>216,00
15,90</t>
  </si>
  <si>
    <t>796
796
796
796
796</t>
  </si>
  <si>
    <t>20.11
20.11
20.11
20.11
20.11
20.11
20.11</t>
  </si>
  <si>
    <t>20.11.11.150
20.11.11.150
20.11.11.150
20.11.11.150
20.11.11.150
20.11.11.150
20.11.11.150</t>
  </si>
  <si>
    <t>65.12.50.000
65.12.50.000
65.12.50.000
65.12.50.000
65.12.50.000
65.12.50.000
65.12.50.000
65.12.50.000
65.12.50.000
65.12.50.000
65.12.50.000
65.12.50.000
65.12.50.000
65.12.50.000
65.12.50.000
65.12.50.000
65.12.50.000
65.12.50.000
65.12.50.000
65.12.50.000
65.12.50.000
65.12.50.000
65.12.50.000
65.12.50.000
65.12.50.000
65.12.50.000
65.12.50.000
65.12.50.000
65.12.50.000</t>
  </si>
  <si>
    <t>876
876
876
876
876
876
876
876
876
876
876
876
876
876
876
876
876
876
876
876
876
876
876
876
876
876
876
876
876</t>
  </si>
  <si>
    <t>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
условна единица</t>
  </si>
  <si>
    <t>1
1
1
1
1
1
1
1
1
1
1
1
1
1
1
1
1
1
1
1
1
1
1
1
1
1
1
1
1</t>
  </si>
  <si>
    <t>65.12
65.12
65.12
65.12
65.12
65.12
65.12
65.12
65.12
65.12
65.12
65.12
65.12
65.12
65.12
65.12
65.12
65.12
65.12
65.12
65.12
65.12
65.12
65.12
65.12
65.12
65.12
65.12
65.12</t>
  </si>
  <si>
    <t>Оказание услуг по обращению с твердыми коммунальными отходами на территории городских округов Ялта и Алушта</t>
  </si>
  <si>
    <t>225.48</t>
  </si>
  <si>
    <t xml:space="preserve">Оказание услуг по обязательному страхованию гражданской ответственности владельца транспортных средств (ОСАГО) для нужд ГУП РК "Крымтеплокоммунэнерго" </t>
  </si>
  <si>
    <t>65.12.21.000</t>
  </si>
  <si>
    <t>Штука
Штука
Штука
Штука
Штука</t>
  </si>
  <si>
    <t>1202763,68
В том числе объем исполнения долгосрочного договора:
2022 г. - 997 073,50
2023 г. - 205 690,18</t>
  </si>
  <si>
    <t>неконкурентная закупка по принципу «электронного магазина», участниками которой могут быть только субъекты малого и среднего предпринимательства</t>
  </si>
  <si>
    <t>796
796
796
796
796
796
796</t>
  </si>
  <si>
    <t>Услуги по обращению с твердыми коммунальными отходами в г. Евпатория</t>
  </si>
  <si>
    <t>метр кубический</t>
  </si>
  <si>
    <t>176 880,00
В том числе объем исполнения долгосрочного договора:
2022 г. - 162 140,00
2023 г. - 14 740,00</t>
  </si>
  <si>
    <t>32.99
32.99
32.99
30.99
32.50
32.50
32.50</t>
  </si>
  <si>
    <t>32.99.53.120
32.99.53.120
32.99.53.120
30.99.10.110
32.50.22.127
32.50.22.127
32.50.22.127</t>
  </si>
  <si>
    <t>Товар
Товар
Товар
Товар
Товар
Товар
Товар</t>
  </si>
  <si>
    <t>Поставка тренажёров и приспособлений по оказанию первой медицинской помощи пострадавшим</t>
  </si>
  <si>
    <t>штука
штука
штука
штука
штука
штука
штука</t>
  </si>
  <si>
    <t>1
7
7
7
7
14
14</t>
  </si>
  <si>
    <t>Поставка пропан-бутана в талонах</t>
  </si>
  <si>
    <t>19.20
19.20
19.20</t>
  </si>
  <si>
    <t>19.20.21.125
19.20.21.125
19.20.21.345</t>
  </si>
  <si>
    <t>Поставка бензина, дизельного топлива по топливным картам для нужд ГУП РК "Крымтеплокоммунэнерго" на четвертый квартал 2022г.</t>
  </si>
  <si>
    <t>Невозможно определить объем
Невозможно определить объем
Невозможно определить объем</t>
  </si>
  <si>
    <t>4 451 581,26
В том числе объем исполнения долгосрочного договора:
2022 г. - 1 978 480,56
2023 г. - 2 473 100,70</t>
  </si>
  <si>
    <t>Поставка технической соли концентрат минеральный "Галит"</t>
  </si>
  <si>
    <t>08.39.10.110</t>
  </si>
  <si>
    <t>Оказание услуг по обращению с твердыми коммунальными отходами по г.Керчь</t>
  </si>
  <si>
    <t>229 944,00
В том числе объем исполнения долгосрочного договора:
2022 г. - 212 256,00
2023 г. - 17 688,00</t>
  </si>
  <si>
    <t>11 292 080,00
В том числе объем исполнения долгосрочного договора:
2022 г. - 973 417,50
2023 г. - 10 318 662,50</t>
  </si>
  <si>
    <t>3 489 174,00
В том числе объем исполнения долгосрочного договора:
2022 г. - 516 150,00
2023 г. - 2 973 024,00</t>
  </si>
  <si>
    <t>199 928,00
В том числе объем исполнения долгосрочного договора:
2022 г. - 99 964,00
2023 г. - 99 964,00</t>
  </si>
  <si>
    <t>14.12.11.120</t>
  </si>
  <si>
    <t>Поставка специальной одежды, костюмы</t>
  </si>
  <si>
    <t>839</t>
  </si>
  <si>
    <t>112
7</t>
  </si>
  <si>
    <t>Тонна;метрическая тонна (1000кг)</t>
  </si>
  <si>
    <t>Поставка специальной обуви</t>
  </si>
  <si>
    <t>15.20.32.122
15.20.31.000
15.20.31.000
15.20.32.129
15.20.31.000
15.20.32.122
15.20.31.000
15.20.32.122</t>
  </si>
  <si>
    <t>15.20
15.20
15.20
15.20
15.20
15.20
15.20
15.20</t>
  </si>
  <si>
    <t>Пара (2 шт.)
Пара (2 шт.)
Пара (2 шт.)
Пара (2 шт.)
Пара (2 шт.)
Пара (2 шт.)
Пара (2 шт.)
Пара (2 шт.)</t>
  </si>
  <si>
    <t>715
715
715
715
715
715
715
715</t>
  </si>
  <si>
    <t>40
123
98
2
110
41
13
22</t>
  </si>
  <si>
    <t>Товар
Товар
Товар
Товар
Товар
Товар
Товар
Товар</t>
  </si>
  <si>
    <r>
      <rPr>
        <sz val="8"/>
        <color theme="1"/>
        <rFont val="Times New Roman"/>
        <family val="1"/>
        <charset val="204"/>
      </rPr>
      <t>14.12
14.12
14.12
14.12
14.12
14.12
14.12
14.12
14.12
14.12
14.12
14.12
14.12
14.12
14.12
14.12
14.12
14.12
14.12
14.12</t>
    </r>
    <r>
      <rPr>
        <sz val="8"/>
        <rFont val="Times New Roman"/>
        <family val="1"/>
        <charset val="204"/>
      </rPr>
      <t xml:space="preserve">
14.12
14.12
14.12</t>
    </r>
  </si>
  <si>
    <t>Комплект
Комплект
Комплект
Комплект
Комплект
Штука
Комплект
Комплект
Штука
Комплект
Пара (2 шт.)
Пара (2 шт.)
Пара (2 шт.)
Пара (2 шт.)
Пара (2 шт.)
Пара (2 шт.)
Пара (2 шт.)
Пара (2 шт.)
Пара (2 шт.)
Пара (2 шт.)
Штука
Штука
Пара (2 шт.)</t>
  </si>
  <si>
    <t>839
839
839
839
839
796
839
839
796
839
715
715
715
715
715
715
715
715
715
715
796
796
715</t>
  </si>
  <si>
    <t>98
63
51
7
5
152
2
2
12
40
1900
100
1800
40
290
80
20
80
800
80
90
70
30</t>
  </si>
  <si>
    <t>Товар
Товар
Товар
Товар
Товар
Товар
Товар
Товар
Товар
Товар
Товар
Товар
Товар
Товар
Товар
Товар
Товар
Товар
Товар
Товар
Товар
Товар
Товар</t>
  </si>
  <si>
    <r>
      <rPr>
        <sz val="8"/>
        <color theme="1"/>
        <rFont val="Times New Roman"/>
        <family val="1"/>
        <charset val="204"/>
      </rPr>
      <t>14.12.11.120
14.12.11.120
14.12.11.120
14.12.11.120
14.12.11.120
14.12.30.190
14.12.11.120
14.12.11.120
14.12.30.110
14.12.11.110
14.12.30.150
14.12.30.150
14.12.30.150
14.12.30.150
14.12.30.150
14.12.30.150
14.12.30.150
14.12.30.150
14.12.30.150
14.12.30.150</t>
    </r>
    <r>
      <rPr>
        <sz val="8"/>
        <rFont val="Times New Roman"/>
        <family val="1"/>
        <charset val="204"/>
      </rPr>
      <t xml:space="preserve">
14.12.30.190
14.12.30.190
14.12.30.190</t>
    </r>
  </si>
  <si>
    <t>32.99
32.99
32.99
32.99
32.99
32.99
32.99
32.99
32.99
32.99
32.99
32.99
32.99
32.99
32.99
32.99
32.99</t>
  </si>
  <si>
    <t>32.99.11.160
32.99.11.160
32.99.11.160
32.99.11.160
32.99.11.170
32.99.11.170
32.99.11.120
32.99.11.120
32.99.11.120
32.99.11.160
32.99.11.160
32.99.11.150
32.99.11.150
32.99.11.130
32.99.11.160
32.99.11.199
32.99.11.130</t>
  </si>
  <si>
    <t>Товар
Товар
Товар
Товар
Товар
Товар
Товар
Товар
Товар
Товар
Товар
Товар
Товар
Товар
Товар
Товар
Товар</t>
  </si>
  <si>
    <t>Поставка средств индивидуальной защиты</t>
  </si>
  <si>
    <t>796
796
796
796
796
839
796
796
796
796
796
796
839
839
839
796
839</t>
  </si>
  <si>
    <t>штука
штука
штука
штука
штука
комплект
штука
штука
штука
штука
штука
штука
комплект
комплект
комплект
штука
комплект</t>
  </si>
  <si>
    <t>970
204
51
74
198
45
144
1702
559
523
35
101
38
108
41
20
5</t>
  </si>
  <si>
    <t>Человек в час
Человек в час
Человек в час
Человек в час</t>
  </si>
  <si>
    <t>8760
8760
8760
8760</t>
  </si>
  <si>
    <t>Услуга
Услуга
Услуга
Услуга</t>
  </si>
  <si>
    <t>539
539
539
539</t>
  </si>
  <si>
    <t>80.10
80.10
80.10
80.10</t>
  </si>
  <si>
    <t>80.10.12.000
80.10.12.000
80.10.12.000
80.10.12.000</t>
  </si>
  <si>
    <t>6 599 433,60
В том числе объем исполнения долгосрочного договора:
2022 - 0,00
2023 - 6 049 480,80
2024 - 549 952,80</t>
  </si>
  <si>
    <t>2 700 000,00
В том числе объем исполнения долгосрочного договора:
2022 - 0,00
2023 - 2 700 000,00</t>
  </si>
  <si>
    <t>433 333,40
В том числе объем исполнения долгосрочного договора:
2022 - 0,00
2023 - 433 333,40</t>
  </si>
  <si>
    <t>33.20.42.000</t>
  </si>
  <si>
    <t>33.20</t>
  </si>
  <si>
    <t>370 000,00
В том числе объем исполнения долгосрочного договора:
2022 - 0,00
2023 - 370 000,00</t>
  </si>
  <si>
    <t>Оказание услуг по наладке и регистрации узлов учета газа на сервере "Автоматического мониторинга и сбора данных" ГУП РК "Крымгазсети"</t>
  </si>
  <si>
    <t>883 300,00
В том числе объем исполнения долгосрочного договора:
2022 - 0,00
2023 - 883 300,00</t>
  </si>
  <si>
    <t>3452,40
730,80
863,10
3471,30
831,60
982,80
2620,80</t>
  </si>
  <si>
    <t>1 588 741,56
В том числе объем исполнения долгосрочного договора:
2022 - 0,00
2023 - 1 588 741,56</t>
  </si>
  <si>
    <t>Поставка бензина, дизельного топлива по топливным картам для нужд ГУП РК "Крымтеплокоммунэнерго"</t>
  </si>
  <si>
    <t>-</t>
  </si>
  <si>
    <t>19 000 000,00
В том числе объем исполнения долгосрочного договора:
2022 - 0,00
2023 - 17 600 000,00
2024 - 1 400 000,00</t>
  </si>
  <si>
    <t>26.20
27.12</t>
  </si>
  <si>
    <t>26.20.14.000
27.12.10.190</t>
  </si>
  <si>
    <t>Поставка серверного оборудования</t>
  </si>
  <si>
    <t>2
1</t>
  </si>
  <si>
    <t>6 733 046,40
В том числе объем исполнения долгосрочного договора:
2022 - 0,00
2023 - 6 733 046,40</t>
  </si>
  <si>
    <t>1 480 082 741,28
В том числе объем исполнения долгосрочного договора:
2022 - 0,00
2023 - 1 234 547 165,28
2024 - 245 535 576,00</t>
  </si>
  <si>
    <t>346 637 422,56
В том числе объем исполнения долгосрочного договора:
2022 - 20 387 955,36
2023 - 266 745 108,00
2024 - 59 504 359,20</t>
  </si>
  <si>
    <t>N</t>
  </si>
  <si>
    <t>1 761 200,04
В том числе объем исполнения долгосрочного договора:
2022 - 0,00
2023 - 1 614 433,37
2024 - 146 766,67</t>
  </si>
  <si>
    <t>26.51
26.51
26.51
28.25
26.51</t>
  </si>
  <si>
    <t>Поставка оборудования для монтажа узлов учета газа</t>
  </si>
  <si>
    <t>4
2
1
1
2</t>
  </si>
  <si>
    <t>1 906 326,66
В том числе объем исполнения долгосрочного договора:
2022 - 0,00
2023 - 1 906 326,66</t>
  </si>
  <si>
    <t>839 454,59
В том числе объем исполнения долгосрочного договора:
2022 - 0,00
2023 - 769 494,00
2024 - 69 960,59</t>
  </si>
  <si>
    <t>11
11
11
11
11
11
11
11
11
11
11
11
11
11
11
11
11
11
11
11
11
11
11
11
11
11
11
11
11
11
11
11
11
11
11
11
11
11
11
11
11
11
11
11
11
11
11
11
11
11
11
11</t>
  </si>
  <si>
    <t>3 429 433,59
В том числе объем исполнения долгосрочного договора:
2022 - 0,00
2023 - 3 117 666,90
2024 - 311 766,69</t>
  </si>
  <si>
    <t>26.51.52.110
26.51.52.110
26.51.63.110
28.25.14.110
26.51.51.110</t>
  </si>
  <si>
    <t>36.00</t>
  </si>
  <si>
    <t>Месяц 
Минута
Минута
Минута
Минута
Минута
Минута
Минута
Минута</t>
  </si>
  <si>
    <t>362
355
355
355
355
355
355
355
355</t>
  </si>
  <si>
    <t>61.10.11.190
61.10.11.190
61.10.11.190
61.10.11.190
61.10.11.190
61.10.11.190
61.10.11.190
61.10.11.190
61.10.11.190</t>
  </si>
  <si>
    <t>61.10
61.10
61.10
61.10
61.10
61.10
61.10
61.10
61.10</t>
  </si>
  <si>
    <t>87 315,60
В том числе объем исполнения долгосрочного договора:
2021 - 27 814,32
2022 - 29 083,20
2023 - 30 418,08</t>
  </si>
  <si>
    <t>115 418,16
В том числе объем исполнения долгосрочного договора:
2021 - 51 938,17
2022 - 63 479,99
2023 - 0,00</t>
  </si>
  <si>
    <t>10 000 000,00
В том числе объем исполнения долгосрочного договора:
2021 - 0,00
2022 - 10 000 000,00
2023 - 0,00</t>
  </si>
  <si>
    <t>206 844,72
В том числе объем исполнения долгосрочного договора:
2021 - 0,00
2022 - 189 607,66
2023 -17 237,06</t>
  </si>
  <si>
    <t>6 633 948,00
В том числе объем исполнения долгосрочного договора:
2021 - 0,00
2022 - 6 070 516,80
2023 - 563 431,20</t>
  </si>
  <si>
    <t>3 937 485,00
В том числе объем исполнения долгосрочного договора:
2021 - 0,00
2022 - 3 609 361,25
2023 - 328 123,75</t>
  </si>
  <si>
    <t>784 225,00
В том числе объем исполнения долгосрочного договора:
2021 - 0,00
2022 - 718 872,00
2023 - 65 353,00</t>
  </si>
  <si>
    <t>1 811 362 993,44
В том числе объем исполнения долгосрочного договора:
2021 - 0,00
2022 - 1 486 441 070,40
2023 - 324 921 923,04</t>
  </si>
  <si>
    <t>5 339 006,90
В том числе объем исполнения долгосрочного договора:
2022 - 4 455 201,15
2023 - 883 805,75</t>
  </si>
  <si>
    <t xml:space="preserve">202 500,00
В том числе объем исполнения долгосрочного договора:
2022 - 202 500,00
2023 - 0,00 </t>
  </si>
  <si>
    <t>750 000,00
В том числе объем исполнения долгосрочного договора:
2022 - 675 000,00
2023 - 75 000,00</t>
  </si>
  <si>
    <t>5 314 790,65
В том числе объем исполнения долгосрочного договора:
2022 - 4 459 907,44
2023 - 854 883,21</t>
  </si>
  <si>
    <t>322 957,67
В том числе объем исполнения долгосрочного договора:
2022 - 268 569,52
2023 - 54 388,15</t>
  </si>
  <si>
    <t>3 136 163,22
В том числе объем исполнения долгосрочного договора:
2022 - 2 787 700,64
2023 - 348 462,58</t>
  </si>
  <si>
    <t>2 097 000,00
В том числе объем исполнения долгосрочного договора:
2022 - 1 631 000,00
2023 - 466 000,00</t>
  </si>
  <si>
    <t>192 011,92
В том числе объем исполнения долгосрочного договора:
2022 - 160 554,65
2023 - 31 457,27</t>
  </si>
  <si>
    <t>1 308 546,79
В том числе объем исполнения долгосрочного договора:
2022 - 1 091 815,20
2023 - 216 731,59</t>
  </si>
  <si>
    <t>5 000 000,00
В том числе объем исполнения долгосрочного договора:
2022 г. - 3 300 000,00
2023 г. - 1 700 000,00</t>
  </si>
  <si>
    <t>511 700,00
В том числе объем исполнения долгосрочного договора:
2023 - 511 700,00</t>
  </si>
  <si>
    <t>113 400 000,00
В том числе объем исполнения долгосрочного договора:
2023 - 113 400 000,00</t>
  </si>
  <si>
    <t>275 742,45
В том числе объем исполнения долгосрочного договора:
2023 - 725 742,45</t>
  </si>
  <si>
    <t>2 081 938,89
В том числе объем исполнения долгосрочного договора:
2023 - 2 081 938,89</t>
  </si>
  <si>
    <t>5 814 236,63
В том числе объем исполнения долгосрочного договора:
2023 - 5 814 236,63</t>
  </si>
  <si>
    <t>4 378 746,36
В том числе объем исполнения долгосрочного договора:
2023 - 4 378 746,36</t>
  </si>
  <si>
    <t>2 692 993,33
В том числе объем исполнения долгосрочного договора:
2022 - 0,00
2023 - 2 692 993,33</t>
  </si>
  <si>
    <t>1 104 636,06
В том числе объем исполнения долгосрочного договора:
2022 - 980 136,18
2023 - 124 499,88</t>
  </si>
  <si>
    <t>209 791,74
В том числе объем исполнения долгосрочного договора:
2022 - 190 502,93
2023 - 19 288,81</t>
  </si>
  <si>
    <t>868 921,00
В том числе объем исполнения долгосрочного договора:
2022 - 789 448,05
2023 - 79 472,95</t>
  </si>
  <si>
    <t>193 866,67
В том числе объем исполнения долгосрочного договора:
2022 - 193 866,67
2023 - 0,00</t>
  </si>
  <si>
    <t>3 136 163,22
В том числе объем исполнения долгосрочного договора:
2022 - 2 813 954,67
2023 - 322 208,55</t>
  </si>
  <si>
    <t>2 045 630,40
В том числе объем исполнения долгосрочного договора:
2022 - 1 759 222,80
2023 - 286 407,60</t>
  </si>
  <si>
    <t>300 000,00
В том числе объем исполнения долгосрочного договора:
2022 - 270 000,00
2023 - 30 000,00</t>
  </si>
  <si>
    <t>7 199 000,00
В том числе объем исполнения долгосрочного договора:
2022 - 6 199 000,00
2023 - 1 000 000,00</t>
  </si>
  <si>
    <t>8 037 995,87
В том числе объем исполнения долгосрочного договора:
2022 - 7 114 193,59
2023 - 923 802,28</t>
  </si>
  <si>
    <t>314 135,82
В том числе объем исполнения долгосрочного договора:
2022 - 285 398,70
2023 - 28 737,12</t>
  </si>
  <si>
    <t>124 298,40
В том числе объем исполнения долгосрочного договора:
2022 г. - 108 976,30
2023 г. - 15 322,10</t>
  </si>
  <si>
    <t>307 500,00
В том числе объем исполнения долгосрочного договора:
2022 - 307 500,00
2023 - 0,00</t>
  </si>
  <si>
    <t>154 949,88
В том числе объем исполнения долгосрочного договора:
2022 - 142 037,39
2023 - 12 912,49</t>
  </si>
  <si>
    <t>2 076 000,03
В том числе объем исполнения долгосрочного договора:
2022 - 1 845 333,36
2023 - 230 666,67</t>
  </si>
  <si>
    <t>11 800 000,00
В том числе объем исполнения долгосрочного договора:
2022 - 10 816 666,67
2023 - 983 333,33</t>
  </si>
  <si>
    <t>1 700 000,00
В том числе объем исполнения долгосрочного договора:
2022 - 1 535 000,00
2023 - 165 000,00</t>
  </si>
  <si>
    <t>448 707 026,42
В том числе объем исполнения долгосрочного договора:
2022 - 367 761 036,87
2023 - 80 945 989,55</t>
  </si>
  <si>
    <t>53 969 589,44
В том числе объем исполнения долгосрочного договора:
2022 - 48 426 192,63
2023 - 5 543 396,81</t>
  </si>
  <si>
    <t>388 304,16
В том числе объем исполнения долгосрочного договора:
2022 - 353 304,16
2023 - 35 000,00</t>
  </si>
  <si>
    <t>1 650 000,00
В том числе объем исполнения долгосрочного договора:
2022 - 1 485 000,00
2023 - 165 000,00</t>
  </si>
  <si>
    <t>61.20</t>
  </si>
  <si>
    <t>53.20</t>
  </si>
  <si>
    <t>77.33</t>
  </si>
  <si>
    <t>58.29</t>
  </si>
  <si>
    <t>63.12
63.12
63.12</t>
  </si>
  <si>
    <t>63.12.10.000
63.12.10.000
63.12.10.000</t>
  </si>
  <si>
    <t>Услуга
Услуга
Услуга</t>
  </si>
  <si>
    <t>Услуга по поддержке в сети интернет доменного имени tce.crimea.com, услуга по поддержке в сети интернет электронного почтового адреса tce@crimea.com, услугу по поддержке резервного канала сети интернет с выделенным IP-адресом</t>
  </si>
  <si>
    <t>362
362
362</t>
  </si>
  <si>
    <t xml:space="preserve">Месяц
Месяц
Месяц </t>
  </si>
  <si>
    <t>12
12
12</t>
  </si>
  <si>
    <t>109 804,00
В том числе объем исполнения долгосрочного договора:
2022 - 0,00
2023 - 100 704,00
2024 - 9 100,00</t>
  </si>
  <si>
    <t>61.10
61.10</t>
  </si>
  <si>
    <t>61.10.11.190
61.10.11.190</t>
  </si>
  <si>
    <t>Оказание услуг местной телефонной связи (деятельности по приему, обработке, хранению, передаче, доставке знаков, сигналов, голосовой информации, письменного текста, изображений, звуков или сообщения любого рода по радиосистеме, проводной, оптической и другими электромагнитными системами)</t>
  </si>
  <si>
    <t>362
355</t>
  </si>
  <si>
    <t>Месяц
Минута</t>
  </si>
  <si>
    <t xml:space="preserve">
12
Невозможно определить количество
</t>
  </si>
  <si>
    <t>500 000,00
В том числе объем исполнения долгосрочного договора:
2022 - 0,00
2023 - 458 333,33
2024 - 41 666,67</t>
  </si>
  <si>
    <t>61.10</t>
  </si>
  <si>
    <t>Невозможно определить количество</t>
  </si>
  <si>
    <t>1 600 000,00
В том числе объем исполнения долгосрочного договора:
2022 - 0,00
2023 - 1 466 666,67
2024 - 133 333,33</t>
  </si>
  <si>
    <t>63</t>
  </si>
  <si>
    <t>65</t>
  </si>
  <si>
    <t>Оказание услуг по формированию и печати платежных документов на оплату услуг по теплоснабжению и горячему водоснабжению</t>
  </si>
  <si>
    <t>6 947 440,57
В том числе объем исполнения долгосрочного договора:
2022 - 0,00
2023 - 6 262 449,06
2024 - 684 991,51</t>
  </si>
  <si>
    <t>Оказание услуг по доставке платежных документов потребителям услуг по теплоснабжению и горячему водоснабжению</t>
  </si>
  <si>
    <t>5 373 978,42
В том числе объем исполнения долгосрочного договора:
2022 - 0,00
2023 - 4 844 124,36
2024 - 529 854,06</t>
  </si>
  <si>
    <t>1
1
1
1
1
1
1
1
1
1
1
1
1
1
1
1
1
1
1
1
1
1
1
1
1
1
1
1
1
1
1
1
1
1
1
1
1
1
1
1
1
1
1
1
1
1
1
1
1
1
1
1</t>
  </si>
  <si>
    <t>295 000,00
В том числе объем исполнения долгосрочного договора:
2022 - 0,00
2023 - 295 000,00</t>
  </si>
  <si>
    <t>План закупки товаров (работ, услуг) на 2023 год</t>
  </si>
  <si>
    <t>Оказание услуг по монтажу, активации блока СКЗИ, калибровке тахографа, с выдачей сертификата настройки</t>
  </si>
  <si>
    <t>63.99</t>
  </si>
  <si>
    <t>63.99.10.190</t>
  </si>
  <si>
    <t>193 529,04
В том числе объем исполнения долгосрочного договора:
2023 - 177 401,62
2024 - 16 127,42</t>
  </si>
  <si>
    <t>28.13</t>
  </si>
  <si>
    <t>28.13.14.110</t>
  </si>
  <si>
    <t>Поставка насосного оборудования (насосы напольные)</t>
  </si>
  <si>
    <t>Штука</t>
  </si>
  <si>
    <t>28.14</t>
  </si>
  <si>
    <t>28.14.11.141</t>
  </si>
  <si>
    <t>Поставка предохранительных клапанов</t>
  </si>
  <si>
    <t>25.94</t>
  </si>
  <si>
    <t>25.94.1</t>
  </si>
  <si>
    <t>Поставка крепежных металлических изделий</t>
  </si>
  <si>
    <t>08.93.10.10</t>
  </si>
  <si>
    <t>Поставка соли технической</t>
  </si>
  <si>
    <t>1 020 000,00
В том числе объем исполнения долгосрочного договора:
2023 - 927 000,00
2024 - 93 000,00</t>
  </si>
  <si>
    <t>43.22</t>
  </si>
  <si>
    <t>43.22.12.140</t>
  </si>
  <si>
    <t>Ремонт котла ДКВр 4-13 по ул. Молодежная, 28а, пгт. Нижнегорский, Республика Крым</t>
  </si>
  <si>
    <t>24.10
24.10
24.10
24.10
24.10</t>
  </si>
  <si>
    <t>24.10.31.000
24.10.62.121
24.10.65.113
24.10.71.110
24.10.71.130</t>
  </si>
  <si>
    <t>Товар
Товар
Товар
Товар
Товар</t>
  </si>
  <si>
    <t>Поставка металлопроката</t>
  </si>
  <si>
    <t>166
166
166
166
166</t>
  </si>
  <si>
    <t>Килограмм
Килограмм
Килограмм
Килограмм
Килограмм</t>
  </si>
  <si>
    <t>7320
6160
140
1550
160</t>
  </si>
  <si>
    <t>Поставка песка</t>
  </si>
  <si>
    <t>Поставка щебня</t>
  </si>
  <si>
    <t>71.20.19.190</t>
  </si>
  <si>
    <t>Испытание на стенде предохранительных клапанов</t>
  </si>
  <si>
    <t>25.29</t>
  </si>
  <si>
    <t>25.29.11.000</t>
  </si>
  <si>
    <t>Поставка баков расширительных мембранных для системы отопления</t>
  </si>
  <si>
    <t>23.99</t>
  </si>
  <si>
    <t>23.99.11.130</t>
  </si>
  <si>
    <t>Поставка паронита</t>
  </si>
  <si>
    <t>23.20</t>
  </si>
  <si>
    <t>23.20.12.110</t>
  </si>
  <si>
    <t>Поставка кирпича огнеупорного шамотного</t>
  </si>
  <si>
    <t>23.51</t>
  </si>
  <si>
    <t>23.51.12.111</t>
  </si>
  <si>
    <t>Поставка портландцемента</t>
  </si>
  <si>
    <t>Килоргамм</t>
  </si>
  <si>
    <t>22.19</t>
  </si>
  <si>
    <t>22.19.10.000</t>
  </si>
  <si>
    <t>Поставка резины технической</t>
  </si>
  <si>
    <t>20.30.12.140
20.30.12.130
20.30.22.220</t>
  </si>
  <si>
    <t>20.30
20.30
20.30</t>
  </si>
  <si>
    <t>Поставка лакокрасочной продукции</t>
  </si>
  <si>
    <t>166
166
112</t>
  </si>
  <si>
    <t>Килограмм
Килограмм
Литр; кубический дециметр</t>
  </si>
  <si>
    <t>350
2100
140</t>
  </si>
  <si>
    <t>28.15</t>
  </si>
  <si>
    <t>28.15.10.110</t>
  </si>
  <si>
    <t>Поставка подшипников</t>
  </si>
  <si>
    <t>23.99.19.110</t>
  </si>
  <si>
    <t>Поставка утеплителя</t>
  </si>
  <si>
    <t>23.14</t>
  </si>
  <si>
    <t>23.14.11.110</t>
  </si>
  <si>
    <t>Поставка стеклопластика рулонного</t>
  </si>
  <si>
    <t>24.34</t>
  </si>
  <si>
    <t>24.34.11.110</t>
  </si>
  <si>
    <t>Метр квадратный</t>
  </si>
  <si>
    <t>Поставка проволоки вязальной</t>
  </si>
  <si>
    <t>УТВЕРЖДАЮ
ЗАМЕСТИТЕЛЬ ГЕНЕРАЛЬНОГО ДИРЕКТОРА ПО ТЕХНИЧЕСКИМ ВОПРОСАМ 
ГУП РК "КРЫМТЕПЛОКОММУНЭНЕРГО" 
___________________ С.Г. Куликов
"13" января 2023 года</t>
  </si>
  <si>
    <t>74.90</t>
  </si>
  <si>
    <t>74.90.14.000</t>
  </si>
  <si>
    <t>Оказание услуг по предоставлению гидрометеорологической информации</t>
  </si>
  <si>
    <t>53.20+B7B75:P75</t>
  </si>
  <si>
    <t>5 373 978,42
В том числе объем исполнения долгосрочного договора:
2023 - 4 844 124,36
2024 - 529 854,06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</si>
</sst>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р_._-;\-* #,##0.00_р_._-;_-* &quot;-&quot;??_р_._-;_-@_-"/>
    <numFmt numFmtId="165" formatCode="0.0000"/>
    <numFmt numFmtId="166" formatCode="0.0"/>
  </numFmts>
  <fonts count="13" x14ac:knownFonts="1">
    <font>
      <sz val="10"/>
      <name val="Arial"/>
      <family val="2"/>
    </font>
    <font>
      <sz val="10"/>
      <name val="Arial"/>
      <family val="2"/>
      <charset val="204"/>
    </font>
    <font>
      <sz val="8"/>
      <name val="Times New Roman"/>
      <family val="1"/>
      <charset val="204"/>
    </font>
    <font>
      <u/>
      <sz val="10"/>
      <color theme="10"/>
      <name val="Arial"/>
      <family val="2"/>
    </font>
    <font>
      <sz val="8"/>
      <color rgb="FF000000"/>
      <name val="Times New Roman"/>
      <family val="1"/>
      <charset val="204"/>
    </font>
    <font>
      <sz val="10"/>
      <name val="Times New Roman"/>
      <family val="1"/>
      <charset val="204"/>
    </font>
    <font>
      <sz val="12"/>
      <name val="Times New Roman"/>
      <family val="1"/>
      <charset val="204"/>
    </font>
    <font>
      <b/>
      <sz val="12"/>
      <name val="Times New Roman"/>
      <family val="1"/>
      <charset val="204"/>
    </font>
    <font>
      <b/>
      <sz val="12"/>
      <color theme="1"/>
      <name val="Times New Roman"/>
      <family val="1"/>
      <charset val="204"/>
    </font>
    <font>
      <sz val="12"/>
      <color theme="1"/>
      <name val="Times New Roman"/>
      <family val="1"/>
      <charset val="204"/>
    </font>
    <font>
      <u/>
      <sz val="12"/>
      <color theme="10"/>
      <name val="Times New Roman"/>
      <family val="1"/>
      <charset val="204"/>
    </font>
    <font>
      <sz val="8"/>
      <color indexed="8"/>
      <name val="Times New Roman"/>
      <family val="1"/>
      <charset val="204"/>
    </font>
    <font>
      <sz val="8"/>
      <color theme="1"/>
      <name val="Times New Roman"/>
      <family val="1"/>
      <charset val="204"/>
    </font>
  </fonts>
  <fills count="2">
    <fill>
      <patternFill patternType="none"/>
    </fill>
    <fill>
      <patternFill patternType="gray125"/>
    </fill>
  </fills>
  <borders count="27">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8"/>
      </left>
      <right/>
      <top style="thin">
        <color indexed="8"/>
      </top>
      <bottom style="thin">
        <color indexed="64"/>
      </bottom>
      <diagonal/>
    </border>
    <border>
      <left style="thin">
        <color indexed="8"/>
      </left>
      <right/>
      <top style="thin">
        <color indexed="8"/>
      </top>
      <bottom style="thin">
        <color indexed="8"/>
      </bottom>
      <diagonal/>
    </border>
    <border>
      <left style="thin">
        <color indexed="64"/>
      </left>
      <right/>
      <top style="thin">
        <color indexed="64"/>
      </top>
      <bottom style="thin">
        <color indexed="64"/>
      </bottom>
      <diagonal/>
    </border>
    <border>
      <left style="thin">
        <color indexed="64"/>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hair">
        <color indexed="8"/>
      </left>
      <right style="hair">
        <color indexed="8"/>
      </right>
      <top style="hair">
        <color indexed="8"/>
      </top>
      <bottom style="hair">
        <color indexed="8"/>
      </bottom>
      <diagonal/>
    </border>
    <border>
      <left/>
      <right/>
      <top/>
      <bottom style="thin">
        <color indexed="64"/>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64"/>
      </left>
      <right style="thin">
        <color indexed="8"/>
      </right>
      <top style="thin">
        <color indexed="64"/>
      </top>
      <bottom/>
      <diagonal/>
    </border>
    <border>
      <left style="thin">
        <color indexed="64"/>
      </left>
      <right style="thin">
        <color indexed="8"/>
      </right>
      <top/>
      <bottom style="thin">
        <color indexed="64"/>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64"/>
      </left>
      <right style="thin">
        <color indexed="64"/>
      </right>
      <top style="thin">
        <color indexed="8"/>
      </top>
      <bottom style="thin">
        <color indexed="64"/>
      </bottom>
      <diagonal/>
    </border>
  </borders>
  <cellStyleXfs count="3">
    <xf numFmtId="0" fontId="0" fillId="0" borderId="0"/>
    <xf numFmtId="0" fontId="3" fillId="0" borderId="0" applyNumberFormat="0" applyFill="0" applyBorder="0" applyAlignment="0" applyProtection="0"/>
    <xf numFmtId="164" fontId="1" fillId="0" borderId="0" applyFill="0" applyBorder="0" applyAlignment="0" applyProtection="0"/>
  </cellStyleXfs>
  <cellXfs count="150">
    <xf numFmtId="0" fontId="0" fillId="0" borderId="0" xfId="0"/>
    <xf numFmtId="49" fontId="6" fillId="0" borderId="0" xfId="0" applyNumberFormat="1" applyFont="1"/>
    <xf numFmtId="49" fontId="6" fillId="0" borderId="0" xfId="0" applyNumberFormat="1" applyFont="1" applyAlignment="1">
      <alignment horizontal="center" vertical="center"/>
    </xf>
    <xf numFmtId="49" fontId="2" fillId="0" borderId="0" xfId="0" applyNumberFormat="1" applyFont="1"/>
    <xf numFmtId="0" fontId="6" fillId="0" borderId="0" xfId="0" applyFont="1"/>
    <xf numFmtId="49" fontId="11" fillId="0" borderId="3" xfId="0" applyNumberFormat="1" applyFont="1" applyBorder="1" applyAlignment="1">
      <alignment horizontal="center" vertical="center"/>
    </xf>
    <xf numFmtId="49" fontId="2" fillId="0" borderId="0" xfId="0" applyNumberFormat="1" applyFont="1" applyAlignment="1">
      <alignment horizontal="center" vertical="center"/>
    </xf>
    <xf numFmtId="49" fontId="6" fillId="0" borderId="0" xfId="0" applyNumberFormat="1" applyFont="1" applyAlignment="1">
      <alignment horizontal="center"/>
    </xf>
    <xf numFmtId="49" fontId="2" fillId="0" borderId="0" xfId="0" applyNumberFormat="1" applyFont="1" applyAlignment="1">
      <alignment horizontal="center"/>
    </xf>
    <xf numFmtId="0" fontId="2" fillId="0" borderId="5" xfId="0"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2" fontId="2" fillId="0" borderId="5"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4" fillId="0" borderId="2" xfId="0" applyNumberFormat="1" applyFont="1" applyFill="1" applyBorder="1" applyAlignment="1" applyProtection="1">
      <alignment horizontal="left" vertical="center" wrapText="1"/>
    </xf>
    <xf numFmtId="0" fontId="2" fillId="0" borderId="0" xfId="0" applyFont="1" applyFill="1" applyBorder="1"/>
    <xf numFmtId="0" fontId="2" fillId="0" borderId="2" xfId="0" applyFont="1" applyFill="1" applyBorder="1" applyAlignment="1">
      <alignment horizontal="center" vertical="center" wrapText="1"/>
    </xf>
    <xf numFmtId="0" fontId="2" fillId="0" borderId="0" xfId="0" applyFont="1" applyFill="1"/>
    <xf numFmtId="2" fontId="2" fillId="0" borderId="2" xfId="0"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0" fontId="2" fillId="0" borderId="11" xfId="0"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49" fontId="2" fillId="0" borderId="2" xfId="0" applyNumberFormat="1" applyFont="1" applyFill="1" applyBorder="1"/>
    <xf numFmtId="49" fontId="2" fillId="0" borderId="0" xfId="0" applyNumberFormat="1" applyFont="1" applyFill="1"/>
    <xf numFmtId="0" fontId="2" fillId="0" borderId="12" xfId="0" applyFont="1" applyFill="1" applyBorder="1" applyAlignment="1">
      <alignment horizontal="center" vertical="center" wrapText="1"/>
    </xf>
    <xf numFmtId="0" fontId="2" fillId="0" borderId="3" xfId="0" applyFont="1" applyFill="1" applyBorder="1" applyAlignment="1">
      <alignment horizontal="center" vertical="center" wrapText="1"/>
    </xf>
    <xf numFmtId="2" fontId="2" fillId="0" borderId="3" xfId="0" applyNumberFormat="1"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6" xfId="0" applyFont="1" applyFill="1" applyBorder="1" applyAlignment="1">
      <alignment horizontal="center" vertical="center" wrapText="1"/>
    </xf>
    <xf numFmtId="49" fontId="4" fillId="0" borderId="7" xfId="0" applyNumberFormat="1" applyFont="1" applyFill="1" applyBorder="1" applyAlignment="1" applyProtection="1">
      <alignment horizontal="center" vertical="center" wrapText="1"/>
    </xf>
    <xf numFmtId="164" fontId="2" fillId="0" borderId="7" xfId="2" applyFont="1" applyFill="1" applyBorder="1" applyAlignment="1">
      <alignment horizontal="center" vertical="center" wrapText="1"/>
    </xf>
    <xf numFmtId="49" fontId="4" fillId="0" borderId="7" xfId="0" applyNumberFormat="1" applyFont="1" applyFill="1" applyBorder="1" applyAlignment="1" applyProtection="1">
      <alignment horizontal="left" vertical="center" wrapText="1"/>
    </xf>
    <xf numFmtId="16" fontId="2" fillId="0" borderId="6" xfId="0" applyNumberFormat="1" applyFont="1" applyFill="1" applyBorder="1" applyAlignment="1">
      <alignment horizontal="center" vertical="center" wrapText="1"/>
    </xf>
    <xf numFmtId="17" fontId="2" fillId="0" borderId="6" xfId="0" applyNumberFormat="1" applyFont="1" applyFill="1" applyBorder="1" applyAlignment="1">
      <alignment horizontal="center" vertical="center" wrapText="1"/>
    </xf>
    <xf numFmtId="164" fontId="2" fillId="0" borderId="2" xfId="2" applyFont="1" applyFill="1" applyBorder="1" applyAlignment="1">
      <alignment horizontal="center" vertical="center" wrapText="1"/>
    </xf>
    <xf numFmtId="16" fontId="2" fillId="0" borderId="2" xfId="0" applyNumberFormat="1" applyFont="1" applyFill="1" applyBorder="1" applyAlignment="1">
      <alignment horizontal="center" vertical="center" wrapText="1"/>
    </xf>
    <xf numFmtId="17" fontId="2" fillId="0" borderId="2" xfId="0" applyNumberFormat="1" applyFont="1" applyFill="1" applyBorder="1" applyAlignment="1">
      <alignment horizontal="center" vertical="center" wrapText="1"/>
    </xf>
    <xf numFmtId="0" fontId="2" fillId="0" borderId="26" xfId="0" applyFont="1" applyFill="1" applyBorder="1" applyAlignment="1">
      <alignment horizontal="center" vertical="center" wrapText="1"/>
    </xf>
    <xf numFmtId="17" fontId="2" fillId="0" borderId="26" xfId="0" applyNumberFormat="1" applyFont="1" applyFill="1" applyBorder="1" applyAlignment="1">
      <alignment horizontal="center" vertical="center" wrapText="1"/>
    </xf>
    <xf numFmtId="17" fontId="2" fillId="0" borderId="13" xfId="0" applyNumberFormat="1" applyFont="1" applyFill="1" applyBorder="1" applyAlignment="1">
      <alignment horizontal="center" vertical="center" wrapText="1"/>
    </xf>
    <xf numFmtId="0" fontId="2" fillId="0" borderId="10" xfId="0" applyFont="1" applyFill="1" applyBorder="1" applyAlignment="1">
      <alignment horizontal="center" vertical="center" wrapText="1"/>
    </xf>
    <xf numFmtId="2" fontId="2" fillId="0" borderId="7" xfId="0" applyNumberFormat="1"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2" fontId="2" fillId="0" borderId="6" xfId="0" applyNumberFormat="1" applyFont="1" applyFill="1" applyBorder="1" applyAlignment="1">
      <alignment horizontal="center" vertical="center" wrapText="1"/>
    </xf>
    <xf numFmtId="0" fontId="2" fillId="0" borderId="8" xfId="0" applyFont="1" applyFill="1" applyBorder="1" applyAlignment="1">
      <alignment horizontal="center" vertical="center" wrapText="1"/>
    </xf>
    <xf numFmtId="166" fontId="2" fillId="0" borderId="6" xfId="0" applyNumberFormat="1" applyFont="1" applyFill="1" applyBorder="1" applyAlignment="1">
      <alignment horizontal="center" vertical="center" wrapText="1"/>
    </xf>
    <xf numFmtId="165" fontId="2" fillId="0" borderId="6" xfId="0" applyNumberFormat="1" applyFont="1" applyFill="1" applyBorder="1" applyAlignment="1">
      <alignment horizontal="center" vertical="center" wrapText="1"/>
    </xf>
    <xf numFmtId="49" fontId="11" fillId="0" borderId="2" xfId="0" applyNumberFormat="1" applyFont="1" applyFill="1" applyBorder="1" applyAlignment="1">
      <alignment horizontal="center" vertical="center"/>
    </xf>
    <xf numFmtId="4" fontId="2" fillId="0" borderId="6"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5" fontId="2" fillId="0" borderId="3"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164" fontId="2" fillId="0" borderId="2" xfId="2"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49" fontId="11" fillId="0" borderId="2" xfId="0" applyNumberFormat="1" applyFont="1" applyBorder="1" applyAlignment="1">
      <alignment horizontal="center" vertical="center" wrapText="1"/>
    </xf>
    <xf numFmtId="164" fontId="2" fillId="0" borderId="2" xfId="2"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2" xfId="0" applyNumberFormat="1" applyFont="1" applyBorder="1"/>
    <xf numFmtId="49" fontId="11" fillId="0" borderId="2" xfId="0" applyNumberFormat="1" applyFont="1" applyBorder="1" applyAlignment="1">
      <alignment horizontal="center" vertical="center"/>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9" xfId="0" applyFont="1" applyFill="1" applyBorder="1" applyAlignment="1">
      <alignment horizontal="center" vertical="center" wrapText="1"/>
    </xf>
    <xf numFmtId="49" fontId="2" fillId="0" borderId="7" xfId="0" applyNumberFormat="1" applyFont="1" applyFill="1" applyBorder="1"/>
    <xf numFmtId="2" fontId="2" fillId="0" borderId="2" xfId="0" applyNumberFormat="1" applyFont="1" applyFill="1" applyBorder="1" applyAlignment="1">
      <alignment horizontal="center" vertical="top" wrapText="1"/>
    </xf>
    <xf numFmtId="14" fontId="2" fillId="0" borderId="5"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49" fontId="2" fillId="0" borderId="2"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49" fontId="11" fillId="0" borderId="2" xfId="0" applyNumberFormat="1" applyFont="1" applyBorder="1" applyAlignment="1">
      <alignment horizontal="center" vertical="center" wrapText="1"/>
    </xf>
    <xf numFmtId="0" fontId="12" fillId="0" borderId="2" xfId="0" applyFont="1" applyFill="1" applyBorder="1" applyAlignment="1">
      <alignment horizontal="center" vertical="center" wrapText="1"/>
    </xf>
    <xf numFmtId="49" fontId="12" fillId="0" borderId="2" xfId="0" applyNumberFormat="1" applyFont="1" applyFill="1" applyBorder="1" applyAlignment="1" applyProtection="1">
      <alignment horizontal="center" vertical="center" wrapText="1"/>
    </xf>
    <xf numFmtId="2" fontId="12" fillId="0" borderId="2"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49" fontId="12" fillId="0" borderId="7" xfId="0" applyNumberFormat="1" applyFont="1" applyFill="1" applyBorder="1" applyAlignment="1">
      <alignment horizontal="center" vertical="center" wrapText="1"/>
    </xf>
    <xf numFmtId="49" fontId="12" fillId="0" borderId="2" xfId="0" applyNumberFormat="1" applyFont="1" applyFill="1" applyBorder="1"/>
    <xf numFmtId="49" fontId="12" fillId="0" borderId="0" xfId="0" applyNumberFormat="1" applyFont="1" applyFill="1"/>
    <xf numFmtId="17" fontId="2" fillId="0" borderId="5" xfId="0" applyNumberFormat="1" applyFont="1" applyFill="1" applyBorder="1" applyAlignment="1">
      <alignment horizontal="center" vertical="center" wrapText="1"/>
    </xf>
    <xf numFmtId="164" fontId="2" fillId="0" borderId="5" xfId="2" applyFont="1" applyFill="1" applyBorder="1" applyAlignment="1">
      <alignment horizontal="center" vertical="center" wrapText="1"/>
    </xf>
    <xf numFmtId="164" fontId="2" fillId="0" borderId="5" xfId="2" applyFont="1" applyFill="1" applyBorder="1" applyAlignment="1">
      <alignment vertical="center" wrapText="1"/>
    </xf>
    <xf numFmtId="49" fontId="2" fillId="0" borderId="2" xfId="0" applyNumberFormat="1" applyFont="1" applyBorder="1" applyAlignment="1"/>
    <xf numFmtId="0" fontId="0" fillId="0" borderId="2" xfId="0" applyBorder="1" applyAlignment="1"/>
    <xf numFmtId="17" fontId="2" fillId="0" borderId="2"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0" fillId="0" borderId="4" xfId="0" applyBorder="1" applyAlignment="1">
      <alignment horizontal="center" vertical="center" wrapText="1"/>
    </xf>
    <xf numFmtId="0" fontId="2" fillId="0" borderId="2" xfId="0" applyFont="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2" xfId="0" applyNumberFormat="1" applyFont="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0" fontId="0" fillId="0" borderId="2" xfId="0" applyBorder="1" applyAlignment="1">
      <alignment horizontal="center" vertical="center"/>
    </xf>
    <xf numFmtId="164" fontId="2" fillId="0" borderId="7" xfId="2" applyFont="1" applyBorder="1" applyAlignment="1">
      <alignment horizontal="center" vertical="center" wrapText="1"/>
    </xf>
    <xf numFmtId="164" fontId="2" fillId="0" borderId="4" xfId="2" applyFont="1" applyBorder="1" applyAlignment="1">
      <alignment horizontal="center" vertical="center" wrapText="1"/>
    </xf>
    <xf numFmtId="0" fontId="2" fillId="0" borderId="2" xfId="0" applyFont="1" applyFill="1" applyBorder="1" applyAlignment="1">
      <alignment horizontal="center" vertical="center" wrapText="1"/>
    </xf>
    <xf numFmtId="0" fontId="0" fillId="0" borderId="2" xfId="0" applyFill="1" applyBorder="1" applyAlignment="1"/>
    <xf numFmtId="49" fontId="2" fillId="0" borderId="2" xfId="0" applyNumberFormat="1" applyFont="1" applyFill="1" applyBorder="1" applyAlignment="1"/>
    <xf numFmtId="164" fontId="2" fillId="0" borderId="2" xfId="2" applyFont="1" applyFill="1" applyBorder="1" applyAlignment="1">
      <alignment horizontal="center" vertical="center" wrapText="1"/>
    </xf>
    <xf numFmtId="17" fontId="2" fillId="0" borderId="2" xfId="0" applyNumberFormat="1" applyFont="1" applyFill="1" applyBorder="1" applyAlignment="1">
      <alignment horizontal="center" vertical="center" wrapText="1"/>
    </xf>
    <xf numFmtId="2" fontId="2" fillId="0" borderId="6" xfId="0" applyNumberFormat="1" applyFont="1" applyFill="1" applyBorder="1" applyAlignment="1">
      <alignment horizontal="center" vertical="center" wrapText="1"/>
    </xf>
    <xf numFmtId="2" fontId="2" fillId="0" borderId="15" xfId="0" applyNumberFormat="1" applyFont="1" applyFill="1" applyBorder="1" applyAlignment="1">
      <alignment horizontal="center" vertical="center" wrapText="1"/>
    </xf>
    <xf numFmtId="49" fontId="4" fillId="0" borderId="7" xfId="0" applyNumberFormat="1" applyFont="1" applyFill="1" applyBorder="1" applyAlignment="1" applyProtection="1">
      <alignment horizontal="center" vertical="center" wrapText="1"/>
    </xf>
    <xf numFmtId="49" fontId="4" fillId="0" borderId="4" xfId="0" applyNumberFormat="1" applyFont="1" applyFill="1" applyBorder="1" applyAlignment="1" applyProtection="1">
      <alignment horizontal="center" vertical="center" wrapText="1"/>
    </xf>
    <xf numFmtId="49" fontId="2" fillId="0" borderId="22" xfId="0" applyNumberFormat="1" applyFont="1" applyFill="1" applyBorder="1" applyAlignment="1">
      <alignment horizontal="center" vertical="center" wrapText="1"/>
    </xf>
    <xf numFmtId="49" fontId="2" fillId="0" borderId="23" xfId="0" applyNumberFormat="1"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5" xfId="0" applyFont="1" applyFill="1" applyBorder="1" applyAlignment="1">
      <alignment horizontal="center" vertical="center" wrapText="1"/>
    </xf>
    <xf numFmtId="49" fontId="11" fillId="0" borderId="2" xfId="0" applyNumberFormat="1"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ill="1" applyBorder="1" applyAlignment="1">
      <alignment wrapText="1"/>
    </xf>
    <xf numFmtId="0" fontId="0" fillId="0" borderId="2" xfId="0" applyFill="1" applyBorder="1" applyAlignment="1">
      <alignment horizontal="center"/>
    </xf>
    <xf numFmtId="0" fontId="0" fillId="0" borderId="2" xfId="0" applyFill="1" applyBorder="1" applyAlignment="1">
      <alignment horizontal="center" vertical="center"/>
    </xf>
    <xf numFmtId="49" fontId="11" fillId="0" borderId="2"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wrapText="1"/>
    </xf>
    <xf numFmtId="49" fontId="7" fillId="0" borderId="0" xfId="0" applyNumberFormat="1" applyFont="1" applyFill="1" applyAlignment="1">
      <alignment horizontal="left" vertical="center" wrapText="1"/>
    </xf>
    <xf numFmtId="0" fontId="8" fillId="0" borderId="0" xfId="0" applyFont="1" applyAlignment="1">
      <alignment horizontal="center"/>
    </xf>
    <xf numFmtId="0" fontId="6" fillId="0" borderId="0" xfId="0" applyFont="1" applyAlignment="1"/>
    <xf numFmtId="0" fontId="9" fillId="0" borderId="17" xfId="0" applyFont="1" applyBorder="1" applyAlignment="1">
      <alignment horizontal="center"/>
    </xf>
    <xf numFmtId="0" fontId="6" fillId="0" borderId="17" xfId="0" applyFont="1" applyBorder="1" applyAlignment="1"/>
    <xf numFmtId="49" fontId="11" fillId="0" borderId="6" xfId="0" applyNumberFormat="1" applyFont="1" applyBorder="1" applyAlignment="1">
      <alignment horizontal="center" vertical="center" wrapText="1"/>
    </xf>
    <xf numFmtId="49" fontId="11" fillId="0" borderId="14" xfId="0" applyNumberFormat="1" applyFont="1" applyBorder="1" applyAlignment="1">
      <alignment horizontal="center" vertical="center" wrapText="1"/>
    </xf>
    <xf numFmtId="49" fontId="11" fillId="0" borderId="15" xfId="0" applyNumberFormat="1" applyFont="1" applyBorder="1" applyAlignment="1">
      <alignment horizontal="center" vertical="center" wrapText="1"/>
    </xf>
    <xf numFmtId="49" fontId="11" fillId="0" borderId="5" xfId="0" applyNumberFormat="1" applyFont="1" applyBorder="1" applyAlignment="1">
      <alignment horizontal="center" vertical="center" wrapText="1"/>
    </xf>
    <xf numFmtId="0" fontId="9" fillId="0" borderId="2" xfId="0" applyFont="1" applyBorder="1" applyAlignment="1">
      <alignment horizontal="left" vertical="center"/>
    </xf>
    <xf numFmtId="0" fontId="6" fillId="0" borderId="2" xfId="0" applyFont="1" applyBorder="1" applyAlignment="1"/>
    <xf numFmtId="49" fontId="2"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49" fontId="9" fillId="0" borderId="2" xfId="0" applyNumberFormat="1" applyFont="1" applyBorder="1" applyAlignment="1">
      <alignment horizontal="left" vertical="center"/>
    </xf>
    <xf numFmtId="0" fontId="10" fillId="0" borderId="2" xfId="1" applyFont="1" applyBorder="1" applyAlignment="1">
      <alignment horizontal="left"/>
    </xf>
    <xf numFmtId="0" fontId="9" fillId="0" borderId="2" xfId="0" applyFont="1" applyBorder="1" applyAlignment="1">
      <alignment horizontal="left"/>
    </xf>
    <xf numFmtId="49" fontId="11" fillId="0" borderId="5" xfId="0" applyNumberFormat="1" applyFont="1" applyBorder="1" applyAlignment="1">
      <alignment horizontal="center" vertical="center"/>
    </xf>
    <xf numFmtId="49" fontId="4" fillId="0" borderId="20" xfId="0" applyNumberFormat="1" applyFont="1" applyFill="1" applyBorder="1" applyAlignment="1" applyProtection="1">
      <alignment horizontal="center" vertical="center" wrapText="1"/>
    </xf>
    <xf numFmtId="49" fontId="4" fillId="0" borderId="21" xfId="0" applyNumberFormat="1" applyFont="1" applyFill="1" applyBorder="1" applyAlignment="1" applyProtection="1">
      <alignment horizontal="center" vertical="center" wrapText="1"/>
    </xf>
    <xf numFmtId="49" fontId="11" fillId="0" borderId="5" xfId="0" applyNumberFormat="1" applyFont="1" applyBorder="1" applyAlignment="1">
      <alignment horizontal="center" wrapText="1"/>
    </xf>
    <xf numFmtId="49" fontId="2" fillId="0" borderId="7"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49" fontId="2" fillId="0" borderId="16" xfId="0" applyNumberFormat="1" applyFont="1" applyBorder="1" applyAlignment="1">
      <alignment horizontal="center" vertical="center" wrapText="1"/>
    </xf>
    <xf numFmtId="0" fontId="5" fillId="0" borderId="2"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4" xfId="0" applyFont="1" applyFill="1" applyBorder="1" applyAlignment="1">
      <alignment horizontal="center" vertical="center" wrapText="1"/>
    </xf>
  </cellXfs>
  <cellStyles count="3">
    <cellStyle name="Гиперссылка" xfId="1" builtinId="8"/>
    <cellStyle name="Обычный" xfId="0" builtinId="0"/>
    <cellStyle name="Финансовый" xfId="2" builtinId="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3333"/>
      <rgbColor rgb="00666699"/>
      <rgbColor rgb="00969696"/>
      <rgbColor rgb="00003366"/>
      <rgbColor rgb="00339966"/>
      <rgbColor rgb="00003300"/>
      <rgbColor rgb="00333300"/>
      <rgbColor rgb="00993300"/>
      <rgbColor rgb="00993366"/>
      <rgbColor rgb="00333399"/>
      <rgbColor rgb="00313739"/>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zakup@tce.crime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4"/>
  <sheetViews>
    <sheetView tabSelected="1" topLeftCell="A82" zoomScale="110" zoomScaleNormal="110" workbookViewId="0">
      <selection activeCell="P123" sqref="P123:P124"/>
    </sheetView>
  </sheetViews>
  <sheetFormatPr defaultColWidth="17.28515625" defaultRowHeight="11.25" x14ac:dyDescent="0.2"/>
  <cols>
    <col min="1" max="1" width="5.85546875" style="3" customWidth="1"/>
    <col min="2" max="2" width="9.42578125" style="3" customWidth="1"/>
    <col min="3" max="3" width="10.85546875" style="3" customWidth="1"/>
    <col min="4" max="4" width="7.5703125" style="3" customWidth="1"/>
    <col min="5" max="5" width="38.28515625" style="3" customWidth="1"/>
    <col min="6" max="6" width="18.140625" style="8" customWidth="1"/>
    <col min="7" max="7" width="6.5703125" style="6" customWidth="1"/>
    <col min="8" max="8" width="20" style="3" customWidth="1"/>
    <col min="9" max="9" width="28" style="3" customWidth="1"/>
    <col min="10" max="10" width="13.140625" style="3" customWidth="1"/>
    <col min="11" max="11" width="13.28515625" style="3" customWidth="1"/>
    <col min="12" max="12" width="20.140625" style="3" customWidth="1"/>
    <col min="13" max="13" width="8.42578125" style="3" customWidth="1"/>
    <col min="14" max="14" width="9.140625" style="3" customWidth="1"/>
    <col min="15" max="15" width="9.5703125" style="3" customWidth="1"/>
    <col min="16" max="16" width="29.28515625" style="3" customWidth="1"/>
    <col min="17" max="17" width="8.7109375" style="3" customWidth="1"/>
    <col min="18" max="18" width="10.28515625" style="3" customWidth="1"/>
    <col min="19" max="19" width="9.28515625" style="3" customWidth="1"/>
    <col min="20" max="20" width="13.85546875" style="3" customWidth="1"/>
    <col min="21" max="21" width="13.7109375" style="3" customWidth="1"/>
    <col min="22" max="22" width="9.7109375" style="3" customWidth="1"/>
    <col min="23" max="23" width="9.42578125" style="3" customWidth="1"/>
    <col min="24" max="24" width="12.5703125" style="3" customWidth="1"/>
    <col min="25" max="25" width="12.140625" style="3" customWidth="1"/>
    <col min="26" max="26" width="12.7109375" style="3" customWidth="1"/>
    <col min="27" max="16384" width="17.28515625" style="3"/>
  </cols>
  <sheetData>
    <row r="1" spans="1:26" s="1" customFormat="1" ht="57" customHeight="1" x14ac:dyDescent="0.25">
      <c r="F1" s="7"/>
      <c r="G1" s="2"/>
      <c r="H1" s="3"/>
      <c r="I1" s="3"/>
      <c r="V1" s="119" t="s">
        <v>480</v>
      </c>
      <c r="W1" s="119"/>
      <c r="X1" s="119"/>
      <c r="Y1" s="119"/>
      <c r="Z1" s="119"/>
    </row>
    <row r="2" spans="1:26" s="1" customFormat="1" ht="80.25" customHeight="1" x14ac:dyDescent="0.25">
      <c r="F2" s="7"/>
      <c r="G2" s="2"/>
      <c r="H2" s="3"/>
      <c r="I2" s="3"/>
      <c r="V2" s="119"/>
      <c r="W2" s="119"/>
      <c r="X2" s="119"/>
      <c r="Y2" s="119"/>
      <c r="Z2" s="119"/>
    </row>
    <row r="3" spans="1:26" s="4" customFormat="1" ht="15.75" x14ac:dyDescent="0.25">
      <c r="A3" s="120" t="s">
        <v>414</v>
      </c>
      <c r="B3" s="120"/>
      <c r="C3" s="120"/>
      <c r="D3" s="120"/>
      <c r="E3" s="120"/>
      <c r="F3" s="120"/>
      <c r="G3" s="120"/>
      <c r="H3" s="120"/>
      <c r="I3" s="120"/>
      <c r="J3" s="120"/>
      <c r="K3" s="120"/>
      <c r="L3" s="120"/>
      <c r="M3" s="120"/>
      <c r="N3" s="120"/>
      <c r="O3" s="120"/>
      <c r="P3" s="120"/>
      <c r="Q3" s="120"/>
      <c r="R3" s="120"/>
      <c r="S3" s="121"/>
      <c r="T3" s="121"/>
      <c r="U3" s="121"/>
      <c r="V3" s="121"/>
      <c r="W3" s="121"/>
      <c r="X3" s="121"/>
      <c r="Y3" s="121"/>
      <c r="Z3" s="121"/>
    </row>
    <row r="4" spans="1:26" s="4" customFormat="1" ht="15.75" x14ac:dyDescent="0.25">
      <c r="A4" s="122"/>
      <c r="B4" s="122"/>
      <c r="C4" s="122"/>
      <c r="D4" s="122"/>
      <c r="E4" s="122"/>
      <c r="F4" s="122"/>
      <c r="G4" s="122"/>
      <c r="H4" s="122"/>
      <c r="I4" s="122"/>
      <c r="J4" s="122"/>
      <c r="K4" s="122"/>
      <c r="L4" s="122"/>
      <c r="M4" s="122"/>
      <c r="N4" s="122"/>
      <c r="O4" s="122"/>
      <c r="P4" s="122"/>
      <c r="Q4" s="122"/>
      <c r="R4" s="122"/>
      <c r="S4" s="123"/>
      <c r="T4" s="123"/>
      <c r="U4" s="123"/>
      <c r="V4" s="123"/>
      <c r="W4" s="123"/>
      <c r="X4" s="123"/>
      <c r="Y4" s="123"/>
      <c r="Z4" s="123"/>
    </row>
    <row r="5" spans="1:26" s="4" customFormat="1" ht="15.75" x14ac:dyDescent="0.25">
      <c r="A5" s="128" t="s">
        <v>34</v>
      </c>
      <c r="B5" s="128"/>
      <c r="C5" s="128"/>
      <c r="D5" s="128"/>
      <c r="E5" s="128"/>
      <c r="F5" s="128" t="s">
        <v>35</v>
      </c>
      <c r="G5" s="128"/>
      <c r="H5" s="128"/>
      <c r="I5" s="128"/>
      <c r="J5" s="128"/>
      <c r="K5" s="128"/>
      <c r="L5" s="128"/>
      <c r="M5" s="128"/>
      <c r="N5" s="128"/>
      <c r="O5" s="128"/>
      <c r="P5" s="128"/>
      <c r="Q5" s="128"/>
      <c r="R5" s="128"/>
      <c r="S5" s="129"/>
      <c r="T5" s="129"/>
      <c r="U5" s="129"/>
      <c r="V5" s="129"/>
      <c r="W5" s="129"/>
      <c r="X5" s="129"/>
      <c r="Y5" s="129"/>
      <c r="Z5" s="129"/>
    </row>
    <row r="6" spans="1:26" s="4" customFormat="1" ht="15.75" x14ac:dyDescent="0.25">
      <c r="A6" s="128" t="s">
        <v>36</v>
      </c>
      <c r="B6" s="128"/>
      <c r="C6" s="128"/>
      <c r="D6" s="128"/>
      <c r="E6" s="128"/>
      <c r="F6" s="128" t="s">
        <v>37</v>
      </c>
      <c r="G6" s="128"/>
      <c r="H6" s="128"/>
      <c r="I6" s="128"/>
      <c r="J6" s="128"/>
      <c r="K6" s="128"/>
      <c r="L6" s="128"/>
      <c r="M6" s="128"/>
      <c r="N6" s="128"/>
      <c r="O6" s="128"/>
      <c r="P6" s="128"/>
      <c r="Q6" s="128"/>
      <c r="R6" s="128"/>
      <c r="S6" s="129"/>
      <c r="T6" s="129"/>
      <c r="U6" s="129"/>
      <c r="V6" s="129"/>
      <c r="W6" s="129"/>
      <c r="X6" s="129"/>
      <c r="Y6" s="129"/>
      <c r="Z6" s="129"/>
    </row>
    <row r="7" spans="1:26" s="4" customFormat="1" ht="15.75" x14ac:dyDescent="0.25">
      <c r="A7" s="128" t="s">
        <v>38</v>
      </c>
      <c r="B7" s="128"/>
      <c r="C7" s="128"/>
      <c r="D7" s="128"/>
      <c r="E7" s="128"/>
      <c r="F7" s="132" t="s">
        <v>64</v>
      </c>
      <c r="G7" s="132"/>
      <c r="H7" s="132"/>
      <c r="I7" s="132"/>
      <c r="J7" s="132"/>
      <c r="K7" s="132"/>
      <c r="L7" s="132"/>
      <c r="M7" s="132"/>
      <c r="N7" s="132"/>
      <c r="O7" s="132"/>
      <c r="P7" s="132"/>
      <c r="Q7" s="132"/>
      <c r="R7" s="132"/>
      <c r="S7" s="129"/>
      <c r="T7" s="129"/>
      <c r="U7" s="129"/>
      <c r="V7" s="129"/>
      <c r="W7" s="129"/>
      <c r="X7" s="129"/>
      <c r="Y7" s="129"/>
      <c r="Z7" s="129"/>
    </row>
    <row r="8" spans="1:26" s="4" customFormat="1" ht="15.75" x14ac:dyDescent="0.25">
      <c r="A8" s="128" t="s">
        <v>39</v>
      </c>
      <c r="B8" s="128"/>
      <c r="C8" s="128"/>
      <c r="D8" s="128"/>
      <c r="E8" s="128"/>
      <c r="F8" s="133" t="s">
        <v>71</v>
      </c>
      <c r="G8" s="134"/>
      <c r="H8" s="134"/>
      <c r="I8" s="134"/>
      <c r="J8" s="134"/>
      <c r="K8" s="134"/>
      <c r="L8" s="134"/>
      <c r="M8" s="134"/>
      <c r="N8" s="134"/>
      <c r="O8" s="134"/>
      <c r="P8" s="134"/>
      <c r="Q8" s="134"/>
      <c r="R8" s="134"/>
      <c r="S8" s="129"/>
      <c r="T8" s="129"/>
      <c r="U8" s="129"/>
      <c r="V8" s="129"/>
      <c r="W8" s="129"/>
      <c r="X8" s="129"/>
      <c r="Y8" s="129"/>
      <c r="Z8" s="129"/>
    </row>
    <row r="9" spans="1:26" s="4" customFormat="1" ht="15.75" x14ac:dyDescent="0.25">
      <c r="A9" s="128" t="s">
        <v>40</v>
      </c>
      <c r="B9" s="128"/>
      <c r="C9" s="128"/>
      <c r="D9" s="128"/>
      <c r="E9" s="128"/>
      <c r="F9" s="128">
        <v>9102028499</v>
      </c>
      <c r="G9" s="128"/>
      <c r="H9" s="128"/>
      <c r="I9" s="128"/>
      <c r="J9" s="128"/>
      <c r="K9" s="128"/>
      <c r="L9" s="128"/>
      <c r="M9" s="128"/>
      <c r="N9" s="128"/>
      <c r="O9" s="128"/>
      <c r="P9" s="128"/>
      <c r="Q9" s="128"/>
      <c r="R9" s="128"/>
      <c r="S9" s="129"/>
      <c r="T9" s="129"/>
      <c r="U9" s="129"/>
      <c r="V9" s="129"/>
      <c r="W9" s="129"/>
      <c r="X9" s="129"/>
      <c r="Y9" s="129"/>
      <c r="Z9" s="129"/>
    </row>
    <row r="10" spans="1:26" s="4" customFormat="1" ht="15.75" x14ac:dyDescent="0.25">
      <c r="A10" s="128" t="s">
        <v>41</v>
      </c>
      <c r="B10" s="128"/>
      <c r="C10" s="128"/>
      <c r="D10" s="128"/>
      <c r="E10" s="128"/>
      <c r="F10" s="128">
        <v>910201001</v>
      </c>
      <c r="G10" s="128"/>
      <c r="H10" s="128"/>
      <c r="I10" s="128"/>
      <c r="J10" s="128"/>
      <c r="K10" s="128"/>
      <c r="L10" s="128"/>
      <c r="M10" s="128"/>
      <c r="N10" s="128"/>
      <c r="O10" s="128"/>
      <c r="P10" s="128"/>
      <c r="Q10" s="128"/>
      <c r="R10" s="128"/>
      <c r="S10" s="129"/>
      <c r="T10" s="129"/>
      <c r="U10" s="129"/>
      <c r="V10" s="129"/>
      <c r="W10" s="129"/>
      <c r="X10" s="129"/>
      <c r="Y10" s="129"/>
      <c r="Z10" s="129"/>
    </row>
    <row r="11" spans="1:26" s="4" customFormat="1" ht="15.75" x14ac:dyDescent="0.25">
      <c r="A11" s="128" t="s">
        <v>42</v>
      </c>
      <c r="B11" s="128"/>
      <c r="C11" s="128"/>
      <c r="D11" s="128"/>
      <c r="E11" s="128"/>
      <c r="F11" s="128">
        <v>35000000000</v>
      </c>
      <c r="G11" s="128"/>
      <c r="H11" s="128"/>
      <c r="I11" s="128"/>
      <c r="J11" s="128"/>
      <c r="K11" s="128"/>
      <c r="L11" s="128"/>
      <c r="M11" s="128"/>
      <c r="N11" s="128"/>
      <c r="O11" s="128"/>
      <c r="P11" s="128"/>
      <c r="Q11" s="128"/>
      <c r="R11" s="128"/>
      <c r="S11" s="129"/>
      <c r="T11" s="129"/>
      <c r="U11" s="129"/>
      <c r="V11" s="129"/>
      <c r="W11" s="129"/>
      <c r="X11" s="129"/>
      <c r="Y11" s="129"/>
      <c r="Z11" s="129"/>
    </row>
    <row r="13" spans="1:26" ht="12.75" customHeight="1" x14ac:dyDescent="0.2">
      <c r="A13" s="127" t="s">
        <v>0</v>
      </c>
      <c r="B13" s="127" t="s">
        <v>1</v>
      </c>
      <c r="C13" s="127" t="s">
        <v>2</v>
      </c>
      <c r="D13" s="143" t="s">
        <v>130</v>
      </c>
      <c r="E13" s="135" t="s">
        <v>3</v>
      </c>
      <c r="F13" s="135"/>
      <c r="G13" s="135"/>
      <c r="H13" s="135"/>
      <c r="I13" s="135"/>
      <c r="J13" s="135"/>
      <c r="K13" s="135"/>
      <c r="L13" s="135"/>
      <c r="M13" s="135"/>
      <c r="N13" s="135"/>
      <c r="O13" s="135"/>
      <c r="P13" s="127" t="s">
        <v>4</v>
      </c>
      <c r="Q13" s="127" t="s">
        <v>5</v>
      </c>
      <c r="R13" s="127"/>
      <c r="S13" s="127"/>
      <c r="T13" s="127"/>
      <c r="U13" s="127"/>
      <c r="V13" s="127" t="s">
        <v>14</v>
      </c>
      <c r="W13" s="124" t="s">
        <v>15</v>
      </c>
      <c r="X13" s="124" t="s">
        <v>16</v>
      </c>
      <c r="Y13" s="124" t="s">
        <v>17</v>
      </c>
      <c r="Z13" s="124" t="s">
        <v>18</v>
      </c>
    </row>
    <row r="14" spans="1:26" ht="15" customHeight="1" x14ac:dyDescent="0.2">
      <c r="A14" s="127"/>
      <c r="B14" s="127"/>
      <c r="C14" s="127"/>
      <c r="D14" s="144"/>
      <c r="E14" s="127"/>
      <c r="F14" s="135"/>
      <c r="G14" s="135"/>
      <c r="H14" s="135"/>
      <c r="I14" s="135"/>
      <c r="J14" s="135"/>
      <c r="K14" s="135"/>
      <c r="L14" s="135"/>
      <c r="M14" s="135"/>
      <c r="N14" s="135"/>
      <c r="O14" s="135"/>
      <c r="P14" s="127"/>
      <c r="Q14" s="127"/>
      <c r="R14" s="127"/>
      <c r="S14" s="127"/>
      <c r="T14" s="127"/>
      <c r="U14" s="127"/>
      <c r="V14" s="127"/>
      <c r="W14" s="125"/>
      <c r="X14" s="125"/>
      <c r="Y14" s="125"/>
      <c r="Z14" s="125"/>
    </row>
    <row r="15" spans="1:26" ht="15" customHeight="1" x14ac:dyDescent="0.2">
      <c r="A15" s="127"/>
      <c r="B15" s="127"/>
      <c r="C15" s="127"/>
      <c r="D15" s="144"/>
      <c r="E15" s="135" t="s">
        <v>20</v>
      </c>
      <c r="F15" s="127" t="s">
        <v>21</v>
      </c>
      <c r="G15" s="127" t="s">
        <v>22</v>
      </c>
      <c r="H15" s="127"/>
      <c r="I15" s="127" t="s">
        <v>25</v>
      </c>
      <c r="J15" s="138" t="s">
        <v>28</v>
      </c>
      <c r="K15" s="138"/>
      <c r="L15" s="127" t="s">
        <v>141</v>
      </c>
      <c r="M15" s="124" t="s">
        <v>140</v>
      </c>
      <c r="N15" s="127" t="s">
        <v>6</v>
      </c>
      <c r="O15" s="127"/>
      <c r="P15" s="127"/>
      <c r="Q15" s="127"/>
      <c r="R15" s="127" t="s">
        <v>19</v>
      </c>
      <c r="S15" s="146" t="s">
        <v>61</v>
      </c>
      <c r="T15" s="146" t="s">
        <v>7</v>
      </c>
      <c r="U15" s="130" t="s">
        <v>8</v>
      </c>
      <c r="V15" s="127"/>
      <c r="W15" s="125"/>
      <c r="X15" s="125"/>
      <c r="Y15" s="125"/>
      <c r="Z15" s="125"/>
    </row>
    <row r="16" spans="1:26" ht="15" customHeight="1" x14ac:dyDescent="0.2">
      <c r="A16" s="127"/>
      <c r="B16" s="127"/>
      <c r="C16" s="127"/>
      <c r="D16" s="144"/>
      <c r="E16" s="127"/>
      <c r="F16" s="127"/>
      <c r="G16" s="127"/>
      <c r="H16" s="127"/>
      <c r="I16" s="127"/>
      <c r="J16" s="138"/>
      <c r="K16" s="138"/>
      <c r="L16" s="127"/>
      <c r="M16" s="125"/>
      <c r="N16" s="127"/>
      <c r="O16" s="127"/>
      <c r="P16" s="127"/>
      <c r="Q16" s="127"/>
      <c r="R16" s="127"/>
      <c r="S16" s="146"/>
      <c r="T16" s="146"/>
      <c r="U16" s="131"/>
      <c r="V16" s="127"/>
      <c r="W16" s="125"/>
      <c r="X16" s="125"/>
      <c r="Y16" s="125"/>
      <c r="Z16" s="125"/>
    </row>
    <row r="17" spans="1:26" ht="15" customHeight="1" x14ac:dyDescent="0.2">
      <c r="A17" s="127"/>
      <c r="B17" s="127"/>
      <c r="C17" s="127"/>
      <c r="D17" s="144"/>
      <c r="E17" s="127"/>
      <c r="F17" s="127"/>
      <c r="G17" s="127" t="s">
        <v>23</v>
      </c>
      <c r="H17" s="127" t="s">
        <v>24</v>
      </c>
      <c r="I17" s="127"/>
      <c r="J17" s="135" t="s">
        <v>27</v>
      </c>
      <c r="K17" s="135" t="s">
        <v>24</v>
      </c>
      <c r="L17" s="127"/>
      <c r="M17" s="125"/>
      <c r="N17" s="127" t="s">
        <v>88</v>
      </c>
      <c r="O17" s="127" t="s">
        <v>26</v>
      </c>
      <c r="P17" s="127"/>
      <c r="Q17" s="127"/>
      <c r="R17" s="127"/>
      <c r="S17" s="146"/>
      <c r="T17" s="146"/>
      <c r="U17" s="131"/>
      <c r="V17" s="127"/>
      <c r="W17" s="125"/>
      <c r="X17" s="125"/>
      <c r="Y17" s="125"/>
      <c r="Z17" s="125"/>
    </row>
    <row r="18" spans="1:26" ht="15" customHeight="1" x14ac:dyDescent="0.2">
      <c r="A18" s="127"/>
      <c r="B18" s="127"/>
      <c r="C18" s="127"/>
      <c r="D18" s="144"/>
      <c r="E18" s="127"/>
      <c r="F18" s="127"/>
      <c r="G18" s="127"/>
      <c r="H18" s="127"/>
      <c r="I18" s="127"/>
      <c r="J18" s="127"/>
      <c r="K18" s="127"/>
      <c r="L18" s="127"/>
      <c r="M18" s="125"/>
      <c r="N18" s="127"/>
      <c r="O18" s="127"/>
      <c r="P18" s="127"/>
      <c r="Q18" s="127"/>
      <c r="R18" s="127"/>
      <c r="S18" s="146"/>
      <c r="T18" s="146"/>
      <c r="U18" s="131"/>
      <c r="V18" s="127"/>
      <c r="W18" s="125"/>
      <c r="X18" s="125"/>
      <c r="Y18" s="125"/>
      <c r="Z18" s="125"/>
    </row>
    <row r="19" spans="1:26" ht="15" customHeight="1" x14ac:dyDescent="0.2">
      <c r="A19" s="127"/>
      <c r="B19" s="127"/>
      <c r="C19" s="127"/>
      <c r="D19" s="144"/>
      <c r="E19" s="127"/>
      <c r="F19" s="127"/>
      <c r="G19" s="127"/>
      <c r="H19" s="127"/>
      <c r="I19" s="127"/>
      <c r="J19" s="127"/>
      <c r="K19" s="127"/>
      <c r="L19" s="127"/>
      <c r="M19" s="125"/>
      <c r="N19" s="127"/>
      <c r="O19" s="127"/>
      <c r="P19" s="127"/>
      <c r="Q19" s="127"/>
      <c r="R19" s="127"/>
      <c r="S19" s="146"/>
      <c r="T19" s="146"/>
      <c r="U19" s="131"/>
      <c r="V19" s="127"/>
      <c r="W19" s="125"/>
      <c r="X19" s="125"/>
      <c r="Y19" s="125"/>
      <c r="Z19" s="125"/>
    </row>
    <row r="20" spans="1:26" ht="93" customHeight="1" x14ac:dyDescent="0.2">
      <c r="A20" s="127"/>
      <c r="B20" s="127"/>
      <c r="C20" s="127"/>
      <c r="D20" s="145"/>
      <c r="E20" s="127"/>
      <c r="F20" s="127"/>
      <c r="G20" s="127"/>
      <c r="H20" s="127"/>
      <c r="I20" s="127"/>
      <c r="J20" s="127"/>
      <c r="K20" s="127"/>
      <c r="L20" s="127"/>
      <c r="M20" s="126"/>
      <c r="N20" s="127"/>
      <c r="O20" s="127"/>
      <c r="P20" s="127"/>
      <c r="Q20" s="127"/>
      <c r="R20" s="127"/>
      <c r="S20" s="146"/>
      <c r="T20" s="146"/>
      <c r="U20" s="131"/>
      <c r="V20" s="127"/>
      <c r="W20" s="126"/>
      <c r="X20" s="126"/>
      <c r="Y20" s="126"/>
      <c r="Z20" s="126"/>
    </row>
    <row r="21" spans="1:26" ht="12.75" customHeight="1" x14ac:dyDescent="0.2">
      <c r="A21" s="5" t="s">
        <v>9</v>
      </c>
      <c r="B21" s="5">
        <v>2</v>
      </c>
      <c r="C21" s="5">
        <v>3</v>
      </c>
      <c r="D21" s="5" t="s">
        <v>43</v>
      </c>
      <c r="E21" s="5" t="s">
        <v>45</v>
      </c>
      <c r="F21" s="5" t="s">
        <v>46</v>
      </c>
      <c r="G21" s="5" t="s">
        <v>47</v>
      </c>
      <c r="H21" s="5" t="s">
        <v>48</v>
      </c>
      <c r="I21" s="5" t="s">
        <v>49</v>
      </c>
      <c r="J21" s="5" t="s">
        <v>50</v>
      </c>
      <c r="K21" s="5" t="s">
        <v>51</v>
      </c>
      <c r="L21" s="5" t="s">
        <v>52</v>
      </c>
      <c r="M21" s="5" t="s">
        <v>53</v>
      </c>
      <c r="N21" s="5" t="s">
        <v>55</v>
      </c>
      <c r="O21" s="5" t="s">
        <v>78</v>
      </c>
      <c r="P21" s="5" t="s">
        <v>82</v>
      </c>
      <c r="Q21" s="5" t="s">
        <v>83</v>
      </c>
      <c r="R21" s="5" t="s">
        <v>84</v>
      </c>
      <c r="S21" s="5" t="s">
        <v>10</v>
      </c>
      <c r="T21" s="5" t="s">
        <v>11</v>
      </c>
      <c r="U21" s="5" t="s">
        <v>12</v>
      </c>
      <c r="V21" s="5" t="s">
        <v>85</v>
      </c>
      <c r="W21" s="5" t="s">
        <v>86</v>
      </c>
      <c r="X21" s="5" t="s">
        <v>13</v>
      </c>
      <c r="Y21" s="5" t="s">
        <v>87</v>
      </c>
      <c r="Z21" s="5" t="s">
        <v>81</v>
      </c>
    </row>
    <row r="22" spans="1:26" s="22" customFormat="1" ht="67.5" x14ac:dyDescent="0.2">
      <c r="A22" s="10" t="s">
        <v>9</v>
      </c>
      <c r="B22" s="66" t="s">
        <v>185</v>
      </c>
      <c r="C22" s="15" t="s">
        <v>111</v>
      </c>
      <c r="D22" s="15" t="s">
        <v>134</v>
      </c>
      <c r="E22" s="15" t="s">
        <v>186</v>
      </c>
      <c r="F22" s="10" t="s">
        <v>175</v>
      </c>
      <c r="G22" s="10" t="s">
        <v>160</v>
      </c>
      <c r="H22" s="15" t="s">
        <v>103</v>
      </c>
      <c r="I22" s="15" t="s">
        <v>187</v>
      </c>
      <c r="J22" s="10" t="s">
        <v>31</v>
      </c>
      <c r="K22" s="10" t="s">
        <v>56</v>
      </c>
      <c r="L22" s="17" t="s">
        <v>381</v>
      </c>
      <c r="M22" s="15" t="s">
        <v>142</v>
      </c>
      <c r="N22" s="15">
        <v>2.2021999999999999</v>
      </c>
      <c r="O22" s="15">
        <v>1.2022999999999999</v>
      </c>
      <c r="P22" s="40" t="s">
        <v>57</v>
      </c>
      <c r="Q22" s="15" t="s">
        <v>77</v>
      </c>
      <c r="R22" s="12" t="s">
        <v>32</v>
      </c>
      <c r="S22" s="15" t="s">
        <v>77</v>
      </c>
      <c r="T22" s="12" t="s">
        <v>60</v>
      </c>
      <c r="U22" s="12" t="s">
        <v>33</v>
      </c>
      <c r="V22" s="20" t="s">
        <v>80</v>
      </c>
      <c r="W22" s="21"/>
      <c r="X22" s="21"/>
      <c r="Y22" s="21"/>
      <c r="Z22" s="21"/>
    </row>
    <row r="23" spans="1:26" s="22" customFormat="1" ht="105" customHeight="1" x14ac:dyDescent="0.2">
      <c r="A23" s="9">
        <v>2</v>
      </c>
      <c r="B23" s="15" t="s">
        <v>338</v>
      </c>
      <c r="C23" s="15" t="s">
        <v>337</v>
      </c>
      <c r="D23" s="9" t="s">
        <v>133</v>
      </c>
      <c r="E23" s="9" t="s">
        <v>188</v>
      </c>
      <c r="F23" s="10" t="s">
        <v>175</v>
      </c>
      <c r="G23" s="15" t="s">
        <v>336</v>
      </c>
      <c r="H23" s="15" t="s">
        <v>335</v>
      </c>
      <c r="I23" s="9" t="s">
        <v>189</v>
      </c>
      <c r="J23" s="10" t="s">
        <v>31</v>
      </c>
      <c r="K23" s="10" t="s">
        <v>56</v>
      </c>
      <c r="L23" s="9" t="s">
        <v>382</v>
      </c>
      <c r="M23" s="9" t="s">
        <v>142</v>
      </c>
      <c r="N23" s="9">
        <v>2.2021999999999999</v>
      </c>
      <c r="O23" s="67">
        <v>44957</v>
      </c>
      <c r="P23" s="24" t="s">
        <v>57</v>
      </c>
      <c r="Q23" s="40" t="s">
        <v>77</v>
      </c>
      <c r="R23" s="12" t="s">
        <v>32</v>
      </c>
      <c r="S23" s="15" t="s">
        <v>77</v>
      </c>
      <c r="T23" s="12" t="s">
        <v>77</v>
      </c>
      <c r="U23" s="12" t="s">
        <v>33</v>
      </c>
      <c r="V23" s="20" t="s">
        <v>80</v>
      </c>
      <c r="W23" s="21"/>
      <c r="X23" s="21"/>
      <c r="Y23" s="21"/>
      <c r="Z23" s="21"/>
    </row>
    <row r="24" spans="1:26" s="22" customFormat="1" ht="84" customHeight="1" x14ac:dyDescent="0.2">
      <c r="A24" s="15">
        <v>3</v>
      </c>
      <c r="B24" s="17" t="s">
        <v>261</v>
      </c>
      <c r="C24" s="15" t="s">
        <v>262</v>
      </c>
      <c r="D24" s="15" t="s">
        <v>136</v>
      </c>
      <c r="E24" s="15" t="s">
        <v>263</v>
      </c>
      <c r="F24" s="10" t="s">
        <v>93</v>
      </c>
      <c r="G24" s="18"/>
      <c r="H24" s="15"/>
      <c r="I24" s="15" t="s">
        <v>264</v>
      </c>
      <c r="J24" s="10" t="s">
        <v>31</v>
      </c>
      <c r="K24" s="10" t="s">
        <v>56</v>
      </c>
      <c r="L24" s="34" t="s">
        <v>356</v>
      </c>
      <c r="M24" s="15" t="s">
        <v>142</v>
      </c>
      <c r="N24" s="15">
        <v>10.202199999999999</v>
      </c>
      <c r="O24" s="15">
        <v>1.2022999999999999</v>
      </c>
      <c r="P24" s="15" t="s">
        <v>118</v>
      </c>
      <c r="Q24" s="15" t="s">
        <v>60</v>
      </c>
      <c r="R24" s="12" t="s">
        <v>32</v>
      </c>
      <c r="S24" s="15" t="s">
        <v>77</v>
      </c>
      <c r="T24" s="12" t="s">
        <v>77</v>
      </c>
      <c r="U24" s="12" t="s">
        <v>33</v>
      </c>
      <c r="V24" s="15" t="s">
        <v>80</v>
      </c>
      <c r="W24" s="21"/>
      <c r="X24" s="21"/>
      <c r="Y24" s="21"/>
      <c r="Z24" s="21"/>
    </row>
    <row r="25" spans="1:26" s="22" customFormat="1" ht="67.5" x14ac:dyDescent="0.2">
      <c r="A25" s="68" t="s">
        <v>43</v>
      </c>
      <c r="B25" s="25">
        <v>62.03</v>
      </c>
      <c r="C25" s="25" t="s">
        <v>98</v>
      </c>
      <c r="D25" s="24" t="s">
        <v>133</v>
      </c>
      <c r="E25" s="24" t="s">
        <v>190</v>
      </c>
      <c r="F25" s="10" t="s">
        <v>175</v>
      </c>
      <c r="G25" s="15">
        <v>362</v>
      </c>
      <c r="H25" s="24" t="s">
        <v>99</v>
      </c>
      <c r="I25" s="24">
        <v>10</v>
      </c>
      <c r="J25" s="10" t="s">
        <v>31</v>
      </c>
      <c r="K25" s="10" t="s">
        <v>56</v>
      </c>
      <c r="L25" s="25" t="s">
        <v>383</v>
      </c>
      <c r="M25" s="24" t="s">
        <v>142</v>
      </c>
      <c r="N25" s="24">
        <v>3.2021999999999999</v>
      </c>
      <c r="O25" s="24">
        <v>1.2022999999999999</v>
      </c>
      <c r="P25" s="24" t="s">
        <v>191</v>
      </c>
      <c r="Q25" s="64" t="s">
        <v>77</v>
      </c>
      <c r="R25" s="12" t="s">
        <v>32</v>
      </c>
      <c r="S25" s="15" t="s">
        <v>77</v>
      </c>
      <c r="T25" s="12" t="s">
        <v>77</v>
      </c>
      <c r="U25" s="12" t="s">
        <v>33</v>
      </c>
      <c r="V25" s="20" t="s">
        <v>80</v>
      </c>
      <c r="W25" s="21"/>
      <c r="X25" s="21"/>
      <c r="Y25" s="21"/>
      <c r="Z25" s="21"/>
    </row>
    <row r="26" spans="1:26" s="22" customFormat="1" ht="78" customHeight="1" x14ac:dyDescent="0.2">
      <c r="A26" s="15">
        <v>5</v>
      </c>
      <c r="B26" s="15" t="str">
        <f>"08.39"</f>
        <v>08.39</v>
      </c>
      <c r="C26" s="15" t="s">
        <v>267</v>
      </c>
      <c r="D26" s="15" t="s">
        <v>132</v>
      </c>
      <c r="E26" s="15" t="s">
        <v>266</v>
      </c>
      <c r="F26" s="10" t="s">
        <v>93</v>
      </c>
      <c r="G26" s="68" t="s">
        <v>158</v>
      </c>
      <c r="H26" s="15" t="s">
        <v>184</v>
      </c>
      <c r="I26" s="15">
        <v>378</v>
      </c>
      <c r="J26" s="10" t="s">
        <v>31</v>
      </c>
      <c r="K26" s="10" t="s">
        <v>56</v>
      </c>
      <c r="L26" s="34" t="s">
        <v>265</v>
      </c>
      <c r="M26" s="15" t="s">
        <v>142</v>
      </c>
      <c r="N26" s="15">
        <v>10.202199999999999</v>
      </c>
      <c r="O26" s="15">
        <v>1.2022999999999999</v>
      </c>
      <c r="P26" s="15" t="s">
        <v>148</v>
      </c>
      <c r="Q26" s="15" t="s">
        <v>60</v>
      </c>
      <c r="R26" s="12" t="s">
        <v>32</v>
      </c>
      <c r="S26" s="15" t="s">
        <v>60</v>
      </c>
      <c r="T26" s="15" t="s">
        <v>77</v>
      </c>
      <c r="U26" s="15" t="s">
        <v>33</v>
      </c>
      <c r="V26" s="15" t="s">
        <v>80</v>
      </c>
      <c r="W26" s="21"/>
      <c r="X26" s="21"/>
      <c r="Y26" s="21"/>
      <c r="Z26" s="21"/>
    </row>
    <row r="27" spans="1:26" s="22" customFormat="1" ht="87" customHeight="1" x14ac:dyDescent="0.2">
      <c r="A27" s="15">
        <v>6</v>
      </c>
      <c r="B27" s="15" t="s">
        <v>229</v>
      </c>
      <c r="C27" s="15" t="s">
        <v>230</v>
      </c>
      <c r="D27" s="15" t="s">
        <v>133</v>
      </c>
      <c r="E27" s="15" t="s">
        <v>268</v>
      </c>
      <c r="F27" s="10" t="s">
        <v>175</v>
      </c>
      <c r="G27" s="68" t="s">
        <v>162</v>
      </c>
      <c r="H27" s="15" t="s">
        <v>76</v>
      </c>
      <c r="I27" s="15">
        <v>429</v>
      </c>
      <c r="J27" s="10" t="s">
        <v>31</v>
      </c>
      <c r="K27" s="10" t="s">
        <v>56</v>
      </c>
      <c r="L27" s="34" t="s">
        <v>269</v>
      </c>
      <c r="M27" s="15" t="s">
        <v>142</v>
      </c>
      <c r="N27" s="15">
        <v>10.202199999999999</v>
      </c>
      <c r="O27" s="15">
        <v>1.2022999999999999</v>
      </c>
      <c r="P27" s="15" t="s">
        <v>57</v>
      </c>
      <c r="Q27" s="15" t="s">
        <v>77</v>
      </c>
      <c r="R27" s="12" t="s">
        <v>32</v>
      </c>
      <c r="S27" s="15" t="s">
        <v>77</v>
      </c>
      <c r="T27" s="15" t="s">
        <v>60</v>
      </c>
      <c r="U27" s="15">
        <v>0</v>
      </c>
      <c r="V27" s="52" t="s">
        <v>80</v>
      </c>
      <c r="W27" s="21"/>
      <c r="X27" s="21"/>
      <c r="Y27" s="21"/>
      <c r="Z27" s="21"/>
    </row>
    <row r="28" spans="1:26" s="22" customFormat="1" ht="89.25" customHeight="1" x14ac:dyDescent="0.2">
      <c r="A28" s="15">
        <v>7</v>
      </c>
      <c r="B28" s="47" t="s">
        <v>59</v>
      </c>
      <c r="C28" s="47" t="s">
        <v>70</v>
      </c>
      <c r="D28" s="47" t="s">
        <v>132</v>
      </c>
      <c r="E28" s="47" t="s">
        <v>79</v>
      </c>
      <c r="F28" s="10" t="s">
        <v>93</v>
      </c>
      <c r="G28" s="68" t="s">
        <v>164</v>
      </c>
      <c r="H28" s="15" t="s">
        <v>192</v>
      </c>
      <c r="I28" s="15">
        <v>196384</v>
      </c>
      <c r="J28" s="10" t="s">
        <v>31</v>
      </c>
      <c r="K28" s="10" t="s">
        <v>56</v>
      </c>
      <c r="L28" s="34" t="s">
        <v>270</v>
      </c>
      <c r="M28" s="15" t="s">
        <v>142</v>
      </c>
      <c r="N28" s="15">
        <v>10.202199999999999</v>
      </c>
      <c r="O28" s="15">
        <v>6.2023000000000001</v>
      </c>
      <c r="P28" s="15" t="s">
        <v>118</v>
      </c>
      <c r="Q28" s="15" t="s">
        <v>60</v>
      </c>
      <c r="R28" s="12" t="s">
        <v>32</v>
      </c>
      <c r="S28" s="15" t="s">
        <v>77</v>
      </c>
      <c r="T28" s="15" t="s">
        <v>77</v>
      </c>
      <c r="U28" s="15">
        <v>0</v>
      </c>
      <c r="V28" s="52" t="s">
        <v>80</v>
      </c>
      <c r="W28" s="21"/>
      <c r="X28" s="21"/>
      <c r="Y28" s="21"/>
      <c r="Z28" s="21"/>
    </row>
    <row r="29" spans="1:26" s="22" customFormat="1" ht="67.5" x14ac:dyDescent="0.2">
      <c r="A29" s="15">
        <v>8</v>
      </c>
      <c r="B29" s="17" t="s">
        <v>102</v>
      </c>
      <c r="C29" s="15" t="s">
        <v>111</v>
      </c>
      <c r="D29" s="15" t="s">
        <v>133</v>
      </c>
      <c r="E29" s="15" t="s">
        <v>193</v>
      </c>
      <c r="F29" s="10" t="s">
        <v>175</v>
      </c>
      <c r="G29" s="18" t="s">
        <v>160</v>
      </c>
      <c r="H29" s="15" t="s">
        <v>103</v>
      </c>
      <c r="I29" s="15" t="s">
        <v>194</v>
      </c>
      <c r="J29" s="10" t="s">
        <v>31</v>
      </c>
      <c r="K29" s="10" t="s">
        <v>56</v>
      </c>
      <c r="L29" s="17" t="s">
        <v>347</v>
      </c>
      <c r="M29" s="15" t="s">
        <v>142</v>
      </c>
      <c r="N29" s="15" t="s">
        <v>152</v>
      </c>
      <c r="O29" s="15">
        <v>1.2022999999999999</v>
      </c>
      <c r="P29" s="15" t="s">
        <v>191</v>
      </c>
      <c r="Q29" s="19" t="s">
        <v>77</v>
      </c>
      <c r="R29" s="12" t="s">
        <v>32</v>
      </c>
      <c r="S29" s="15" t="s">
        <v>77</v>
      </c>
      <c r="T29" s="12" t="s">
        <v>60</v>
      </c>
      <c r="U29" s="12" t="s">
        <v>33</v>
      </c>
      <c r="V29" s="52" t="s">
        <v>80</v>
      </c>
      <c r="W29" s="21"/>
      <c r="X29" s="21"/>
      <c r="Y29" s="21"/>
      <c r="Z29" s="21"/>
    </row>
    <row r="30" spans="1:26" s="22" customFormat="1" ht="67.5" x14ac:dyDescent="0.2">
      <c r="A30" s="15">
        <v>9</v>
      </c>
      <c r="B30" s="17">
        <v>58.29</v>
      </c>
      <c r="C30" s="15" t="s">
        <v>195</v>
      </c>
      <c r="D30" s="15" t="s">
        <v>133</v>
      </c>
      <c r="E30" s="15" t="s">
        <v>196</v>
      </c>
      <c r="F30" s="10" t="s">
        <v>93</v>
      </c>
      <c r="G30" s="18" t="s">
        <v>159</v>
      </c>
      <c r="H30" s="15" t="s">
        <v>54</v>
      </c>
      <c r="I30" s="15">
        <v>10</v>
      </c>
      <c r="J30" s="10" t="s">
        <v>31</v>
      </c>
      <c r="K30" s="10" t="s">
        <v>56</v>
      </c>
      <c r="L30" s="17" t="s">
        <v>348</v>
      </c>
      <c r="M30" s="15" t="s">
        <v>142</v>
      </c>
      <c r="N30" s="15" t="s">
        <v>152</v>
      </c>
      <c r="O30" s="15">
        <v>5.2023000000000001</v>
      </c>
      <c r="P30" s="15" t="s">
        <v>148</v>
      </c>
      <c r="Q30" s="23" t="s">
        <v>60</v>
      </c>
      <c r="R30" s="12" t="s">
        <v>32</v>
      </c>
      <c r="S30" s="15" t="s">
        <v>60</v>
      </c>
      <c r="T30" s="12" t="s">
        <v>77</v>
      </c>
      <c r="U30" s="12" t="s">
        <v>33</v>
      </c>
      <c r="V30" s="20" t="s">
        <v>80</v>
      </c>
      <c r="W30" s="21"/>
      <c r="X30" s="21"/>
      <c r="Y30" s="21"/>
      <c r="Z30" s="21"/>
    </row>
    <row r="31" spans="1:26" s="22" customFormat="1" ht="78.75" customHeight="1" x14ac:dyDescent="0.2">
      <c r="A31" s="24">
        <v>10</v>
      </c>
      <c r="B31" s="25">
        <v>61.2</v>
      </c>
      <c r="C31" s="24" t="s">
        <v>197</v>
      </c>
      <c r="D31" s="24" t="s">
        <v>133</v>
      </c>
      <c r="E31" s="24" t="s">
        <v>198</v>
      </c>
      <c r="F31" s="10" t="s">
        <v>93</v>
      </c>
      <c r="G31" s="18" t="s">
        <v>159</v>
      </c>
      <c r="H31" s="24" t="s">
        <v>199</v>
      </c>
      <c r="I31" s="24">
        <v>1</v>
      </c>
      <c r="J31" s="10" t="s">
        <v>31</v>
      </c>
      <c r="K31" s="10" t="s">
        <v>56</v>
      </c>
      <c r="L31" s="25" t="s">
        <v>349</v>
      </c>
      <c r="M31" s="24" t="s">
        <v>142</v>
      </c>
      <c r="N31" s="24" t="s">
        <v>152</v>
      </c>
      <c r="O31" s="26">
        <v>1.2022999999999999</v>
      </c>
      <c r="P31" s="26" t="s">
        <v>118</v>
      </c>
      <c r="Q31" s="19" t="s">
        <v>60</v>
      </c>
      <c r="R31" s="12" t="s">
        <v>32</v>
      </c>
      <c r="S31" s="15" t="s">
        <v>77</v>
      </c>
      <c r="T31" s="12" t="s">
        <v>60</v>
      </c>
      <c r="U31" s="12" t="s">
        <v>33</v>
      </c>
      <c r="V31" s="20" t="s">
        <v>80</v>
      </c>
      <c r="W31" s="21"/>
      <c r="X31" s="21"/>
      <c r="Y31" s="21"/>
      <c r="Z31" s="21"/>
    </row>
    <row r="32" spans="1:26" s="22" customFormat="1" ht="67.5" x14ac:dyDescent="0.2">
      <c r="A32" s="52">
        <v>11</v>
      </c>
      <c r="B32" s="17" t="str">
        <f>"05.10"</f>
        <v>05.10</v>
      </c>
      <c r="C32" s="52" t="s">
        <v>182</v>
      </c>
      <c r="D32" s="52" t="s">
        <v>132</v>
      </c>
      <c r="E32" s="52" t="s">
        <v>183</v>
      </c>
      <c r="F32" s="53" t="s">
        <v>93</v>
      </c>
      <c r="G32" s="52">
        <v>168</v>
      </c>
      <c r="H32" s="52" t="s">
        <v>184</v>
      </c>
      <c r="I32" s="52">
        <v>169</v>
      </c>
      <c r="J32" s="53" t="s">
        <v>31</v>
      </c>
      <c r="K32" s="53" t="s">
        <v>56</v>
      </c>
      <c r="L32" s="54" t="s">
        <v>271</v>
      </c>
      <c r="M32" s="52" t="s">
        <v>142</v>
      </c>
      <c r="N32" s="52">
        <v>11.202199999999999</v>
      </c>
      <c r="O32" s="52">
        <v>6.2023000000000001</v>
      </c>
      <c r="P32" s="52" t="s">
        <v>148</v>
      </c>
      <c r="Q32" s="52" t="s">
        <v>60</v>
      </c>
      <c r="R32" s="55" t="s">
        <v>32</v>
      </c>
      <c r="S32" s="52" t="s">
        <v>60</v>
      </c>
      <c r="T32" s="55" t="s">
        <v>60</v>
      </c>
      <c r="U32" s="55" t="s">
        <v>33</v>
      </c>
      <c r="V32" s="20" t="s">
        <v>80</v>
      </c>
      <c r="W32" s="21"/>
      <c r="X32" s="21"/>
      <c r="Y32" s="21"/>
      <c r="Z32" s="21"/>
    </row>
    <row r="33" spans="1:26" s="14" customFormat="1" ht="67.5" x14ac:dyDescent="0.2">
      <c r="A33" s="27">
        <v>12</v>
      </c>
      <c r="B33" s="28">
        <v>38.21</v>
      </c>
      <c r="C33" s="28" t="s">
        <v>230</v>
      </c>
      <c r="D33" s="28" t="s">
        <v>133</v>
      </c>
      <c r="E33" s="28" t="s">
        <v>232</v>
      </c>
      <c r="F33" s="29" t="s">
        <v>157</v>
      </c>
      <c r="G33" s="29" t="s">
        <v>162</v>
      </c>
      <c r="H33" s="28" t="s">
        <v>76</v>
      </c>
      <c r="I33" s="28">
        <v>373</v>
      </c>
      <c r="J33" s="29" t="s">
        <v>31</v>
      </c>
      <c r="K33" s="29" t="s">
        <v>56</v>
      </c>
      <c r="L33" s="30" t="s">
        <v>272</v>
      </c>
      <c r="M33" s="28" t="s">
        <v>142</v>
      </c>
      <c r="N33" s="27">
        <v>11.202199999999999</v>
      </c>
      <c r="O33" s="28">
        <v>1.2022999999999999</v>
      </c>
      <c r="P33" s="28" t="s">
        <v>57</v>
      </c>
      <c r="Q33" s="28" t="s">
        <v>77</v>
      </c>
      <c r="R33" s="20" t="s">
        <v>32</v>
      </c>
      <c r="S33" s="28" t="s">
        <v>77</v>
      </c>
      <c r="T33" s="20" t="s">
        <v>60</v>
      </c>
      <c r="U33" s="20" t="s">
        <v>33</v>
      </c>
      <c r="V33" s="20" t="s">
        <v>80</v>
      </c>
      <c r="W33" s="31"/>
      <c r="X33" s="31"/>
      <c r="Y33" s="31"/>
      <c r="Z33" s="31"/>
    </row>
    <row r="34" spans="1:26" s="22" customFormat="1" ht="56.25" x14ac:dyDescent="0.2">
      <c r="A34" s="27">
        <v>13</v>
      </c>
      <c r="B34" s="32" t="str">
        <f>"14.12"</f>
        <v>14.12</v>
      </c>
      <c r="C34" s="28" t="s">
        <v>273</v>
      </c>
      <c r="D34" s="28" t="s">
        <v>132</v>
      </c>
      <c r="E34" s="28" t="s">
        <v>274</v>
      </c>
      <c r="F34" s="29" t="s">
        <v>93</v>
      </c>
      <c r="G34" s="29" t="s">
        <v>275</v>
      </c>
      <c r="H34" s="28" t="s">
        <v>94</v>
      </c>
      <c r="I34" s="28" t="s">
        <v>276</v>
      </c>
      <c r="J34" s="29" t="s">
        <v>31</v>
      </c>
      <c r="K34" s="29" t="s">
        <v>56</v>
      </c>
      <c r="L34" s="30" t="s">
        <v>357</v>
      </c>
      <c r="M34" s="28" t="s">
        <v>142</v>
      </c>
      <c r="N34" s="27">
        <v>11.202199999999999</v>
      </c>
      <c r="O34" s="33" t="str">
        <f>"02.2023"</f>
        <v>02.2023</v>
      </c>
      <c r="P34" s="28" t="s">
        <v>63</v>
      </c>
      <c r="Q34" s="28" t="s">
        <v>60</v>
      </c>
      <c r="R34" s="20" t="s">
        <v>32</v>
      </c>
      <c r="S34" s="28" t="s">
        <v>77</v>
      </c>
      <c r="T34" s="20" t="s">
        <v>77</v>
      </c>
      <c r="U34" s="20" t="s">
        <v>33</v>
      </c>
      <c r="V34" s="20" t="s">
        <v>80</v>
      </c>
      <c r="W34" s="31"/>
      <c r="X34" s="31"/>
      <c r="Y34" s="31"/>
      <c r="Z34" s="31"/>
    </row>
    <row r="35" spans="1:26" s="22" customFormat="1" ht="56.25" x14ac:dyDescent="0.2">
      <c r="A35" s="15">
        <v>14</v>
      </c>
      <c r="B35" s="15" t="s">
        <v>59</v>
      </c>
      <c r="C35" s="15" t="s">
        <v>90</v>
      </c>
      <c r="D35" s="15" t="s">
        <v>132</v>
      </c>
      <c r="E35" s="15" t="s">
        <v>89</v>
      </c>
      <c r="F35" s="10" t="s">
        <v>93</v>
      </c>
      <c r="G35" s="10" t="s">
        <v>158</v>
      </c>
      <c r="H35" s="15" t="s">
        <v>277</v>
      </c>
      <c r="I35" s="15">
        <v>3780</v>
      </c>
      <c r="J35" s="10" t="s">
        <v>31</v>
      </c>
      <c r="K35" s="10" t="s">
        <v>56</v>
      </c>
      <c r="L35" s="34" t="s">
        <v>358</v>
      </c>
      <c r="M35" s="15" t="s">
        <v>142</v>
      </c>
      <c r="N35" s="15">
        <v>11.202199999999999</v>
      </c>
      <c r="O35" s="15">
        <v>6.2023000000000001</v>
      </c>
      <c r="P35" s="15" t="s">
        <v>63</v>
      </c>
      <c r="Q35" s="15" t="s">
        <v>60</v>
      </c>
      <c r="R35" s="12" t="s">
        <v>32</v>
      </c>
      <c r="S35" s="15" t="s">
        <v>77</v>
      </c>
      <c r="T35" s="12" t="s">
        <v>60</v>
      </c>
      <c r="U35" s="12" t="s">
        <v>33</v>
      </c>
      <c r="V35" s="20" t="s">
        <v>80</v>
      </c>
      <c r="W35" s="13"/>
      <c r="X35" s="13"/>
      <c r="Y35" s="13"/>
      <c r="Z35" s="13"/>
    </row>
    <row r="36" spans="1:26" s="22" customFormat="1" ht="93" customHeight="1" x14ac:dyDescent="0.2">
      <c r="A36" s="15">
        <v>15</v>
      </c>
      <c r="B36" s="35" t="s">
        <v>254</v>
      </c>
      <c r="C36" s="15" t="s">
        <v>255</v>
      </c>
      <c r="D36" s="15" t="s">
        <v>256</v>
      </c>
      <c r="E36" s="15" t="s">
        <v>257</v>
      </c>
      <c r="F36" s="15" t="s">
        <v>93</v>
      </c>
      <c r="G36" s="15" t="s">
        <v>250</v>
      </c>
      <c r="H36" s="15" t="s">
        <v>258</v>
      </c>
      <c r="I36" s="15" t="s">
        <v>259</v>
      </c>
      <c r="J36" s="10" t="s">
        <v>31</v>
      </c>
      <c r="K36" s="10" t="s">
        <v>56</v>
      </c>
      <c r="L36" s="34" t="s">
        <v>359</v>
      </c>
      <c r="M36" s="15" t="s">
        <v>142</v>
      </c>
      <c r="N36" s="15">
        <v>11.202199999999999</v>
      </c>
      <c r="O36" s="36" t="str">
        <f>"04.2023"</f>
        <v>04.2023</v>
      </c>
      <c r="P36" s="15" t="s">
        <v>148</v>
      </c>
      <c r="Q36" s="15" t="s">
        <v>60</v>
      </c>
      <c r="R36" s="12" t="s">
        <v>32</v>
      </c>
      <c r="S36" s="15" t="s">
        <v>60</v>
      </c>
      <c r="T36" s="15" t="s">
        <v>77</v>
      </c>
      <c r="U36" s="15">
        <v>0</v>
      </c>
      <c r="V36" s="20" t="s">
        <v>80</v>
      </c>
      <c r="W36" s="15"/>
      <c r="X36" s="15"/>
      <c r="Y36" s="15"/>
      <c r="Z36" s="15"/>
    </row>
    <row r="37" spans="1:26" s="22" customFormat="1" ht="90" x14ac:dyDescent="0.2">
      <c r="A37" s="15">
        <v>16</v>
      </c>
      <c r="B37" s="32" t="s">
        <v>280</v>
      </c>
      <c r="C37" s="28" t="s">
        <v>279</v>
      </c>
      <c r="D37" s="15" t="s">
        <v>284</v>
      </c>
      <c r="E37" s="28" t="s">
        <v>278</v>
      </c>
      <c r="F37" s="29" t="s">
        <v>93</v>
      </c>
      <c r="G37" s="29" t="s">
        <v>282</v>
      </c>
      <c r="H37" s="28" t="s">
        <v>281</v>
      </c>
      <c r="I37" s="28" t="s">
        <v>283</v>
      </c>
      <c r="J37" s="29" t="s">
        <v>31</v>
      </c>
      <c r="K37" s="29" t="s">
        <v>56</v>
      </c>
      <c r="L37" s="30" t="s">
        <v>360</v>
      </c>
      <c r="M37" s="28" t="s">
        <v>142</v>
      </c>
      <c r="N37" s="15">
        <v>11.202199999999999</v>
      </c>
      <c r="O37" s="33" t="str">
        <f>"05.2023"</f>
        <v>05.2023</v>
      </c>
      <c r="P37" s="28" t="s">
        <v>63</v>
      </c>
      <c r="Q37" s="28" t="s">
        <v>60</v>
      </c>
      <c r="R37" s="20" t="s">
        <v>32</v>
      </c>
      <c r="S37" s="28" t="s">
        <v>77</v>
      </c>
      <c r="T37" s="15" t="s">
        <v>77</v>
      </c>
      <c r="U37" s="20" t="s">
        <v>33</v>
      </c>
      <c r="V37" s="20" t="s">
        <v>80</v>
      </c>
      <c r="W37" s="31"/>
      <c r="X37" s="31"/>
      <c r="Y37" s="31"/>
      <c r="Z37" s="31"/>
    </row>
    <row r="38" spans="1:26" s="22" customFormat="1" ht="306" customHeight="1" x14ac:dyDescent="0.2">
      <c r="A38" s="15">
        <v>17</v>
      </c>
      <c r="B38" s="15" t="s">
        <v>285</v>
      </c>
      <c r="C38" s="15" t="s">
        <v>290</v>
      </c>
      <c r="D38" s="15" t="s">
        <v>289</v>
      </c>
      <c r="E38" s="15" t="s">
        <v>95</v>
      </c>
      <c r="F38" s="10" t="s">
        <v>93</v>
      </c>
      <c r="G38" s="10" t="s">
        <v>287</v>
      </c>
      <c r="H38" s="37" t="s">
        <v>286</v>
      </c>
      <c r="I38" s="15" t="s">
        <v>288</v>
      </c>
      <c r="J38" s="10" t="s">
        <v>31</v>
      </c>
      <c r="K38" s="10" t="s">
        <v>56</v>
      </c>
      <c r="L38" s="34" t="s">
        <v>361</v>
      </c>
      <c r="M38" s="15" t="s">
        <v>142</v>
      </c>
      <c r="N38" s="15">
        <v>11.202199999999999</v>
      </c>
      <c r="O38" s="38" t="str">
        <f>"05.2023"</f>
        <v>05.2023</v>
      </c>
      <c r="P38" s="15" t="s">
        <v>63</v>
      </c>
      <c r="Q38" s="15" t="s">
        <v>60</v>
      </c>
      <c r="R38" s="12" t="s">
        <v>32</v>
      </c>
      <c r="S38" s="15" t="s">
        <v>77</v>
      </c>
      <c r="T38" s="15" t="s">
        <v>77</v>
      </c>
      <c r="U38" s="12" t="s">
        <v>33</v>
      </c>
      <c r="V38" s="12" t="s">
        <v>80</v>
      </c>
      <c r="W38" s="13"/>
      <c r="X38" s="13"/>
      <c r="Y38" s="13"/>
      <c r="Z38" s="13"/>
    </row>
    <row r="39" spans="1:26" s="22" customFormat="1" ht="216" customHeight="1" x14ac:dyDescent="0.2">
      <c r="A39" s="15">
        <v>18</v>
      </c>
      <c r="B39" s="17" t="s">
        <v>291</v>
      </c>
      <c r="C39" s="17" t="s">
        <v>292</v>
      </c>
      <c r="D39" s="15" t="s">
        <v>293</v>
      </c>
      <c r="E39" s="15" t="s">
        <v>294</v>
      </c>
      <c r="F39" s="10" t="s">
        <v>93</v>
      </c>
      <c r="G39" s="15" t="s">
        <v>295</v>
      </c>
      <c r="H39" s="15" t="s">
        <v>296</v>
      </c>
      <c r="I39" s="15" t="s">
        <v>297</v>
      </c>
      <c r="J39" s="10" t="s">
        <v>31</v>
      </c>
      <c r="K39" s="10" t="s">
        <v>56</v>
      </c>
      <c r="L39" s="34" t="s">
        <v>362</v>
      </c>
      <c r="M39" s="26" t="s">
        <v>142</v>
      </c>
      <c r="N39" s="15">
        <v>11.202199999999999</v>
      </c>
      <c r="O39" s="39" t="str">
        <f>"05.2023"</f>
        <v>05.2023</v>
      </c>
      <c r="P39" s="26" t="s">
        <v>63</v>
      </c>
      <c r="Q39" s="15" t="s">
        <v>60</v>
      </c>
      <c r="R39" s="12" t="s">
        <v>32</v>
      </c>
      <c r="S39" s="15" t="s">
        <v>77</v>
      </c>
      <c r="T39" s="15" t="s">
        <v>77</v>
      </c>
      <c r="U39" s="12" t="s">
        <v>33</v>
      </c>
      <c r="V39" s="12" t="s">
        <v>80</v>
      </c>
      <c r="W39" s="13"/>
      <c r="X39" s="13"/>
      <c r="Y39" s="13"/>
      <c r="Z39" s="13"/>
    </row>
    <row r="40" spans="1:26" s="22" customFormat="1" ht="67.5" x14ac:dyDescent="0.2">
      <c r="A40" s="15">
        <v>19</v>
      </c>
      <c r="B40" s="17" t="s">
        <v>102</v>
      </c>
      <c r="C40" s="15" t="s">
        <v>111</v>
      </c>
      <c r="D40" s="15" t="s">
        <v>133</v>
      </c>
      <c r="E40" s="15" t="s">
        <v>200</v>
      </c>
      <c r="F40" s="10" t="s">
        <v>175</v>
      </c>
      <c r="G40" s="18" t="s">
        <v>160</v>
      </c>
      <c r="H40" s="15" t="s">
        <v>103</v>
      </c>
      <c r="I40" s="15" t="s">
        <v>201</v>
      </c>
      <c r="J40" s="10" t="s">
        <v>31</v>
      </c>
      <c r="K40" s="10" t="s">
        <v>56</v>
      </c>
      <c r="L40" s="9" t="s">
        <v>350</v>
      </c>
      <c r="M40" s="9" t="s">
        <v>142</v>
      </c>
      <c r="N40" s="9" t="s">
        <v>152</v>
      </c>
      <c r="O40" s="9">
        <v>1.2022999999999999</v>
      </c>
      <c r="P40" s="40" t="s">
        <v>57</v>
      </c>
      <c r="Q40" s="19" t="s">
        <v>77</v>
      </c>
      <c r="R40" s="12" t="s">
        <v>32</v>
      </c>
      <c r="S40" s="15" t="s">
        <v>77</v>
      </c>
      <c r="T40" s="12" t="s">
        <v>60</v>
      </c>
      <c r="U40" s="12" t="s">
        <v>33</v>
      </c>
      <c r="V40" s="20" t="s">
        <v>80</v>
      </c>
      <c r="W40" s="21"/>
      <c r="X40" s="21"/>
      <c r="Y40" s="21"/>
      <c r="Z40" s="21"/>
    </row>
    <row r="41" spans="1:26" s="22" customFormat="1" ht="67.5" x14ac:dyDescent="0.2">
      <c r="A41" s="15">
        <v>20</v>
      </c>
      <c r="B41" s="17" t="s">
        <v>102</v>
      </c>
      <c r="C41" s="15" t="s">
        <v>111</v>
      </c>
      <c r="D41" s="15" t="s">
        <v>133</v>
      </c>
      <c r="E41" s="15" t="s">
        <v>202</v>
      </c>
      <c r="F41" s="10" t="s">
        <v>175</v>
      </c>
      <c r="G41" s="18" t="s">
        <v>160</v>
      </c>
      <c r="H41" s="15" t="s">
        <v>103</v>
      </c>
      <c r="I41" s="15" t="s">
        <v>203</v>
      </c>
      <c r="J41" s="10" t="s">
        <v>31</v>
      </c>
      <c r="K41" s="10" t="s">
        <v>56</v>
      </c>
      <c r="L41" s="9" t="s">
        <v>351</v>
      </c>
      <c r="M41" s="9" t="s">
        <v>142</v>
      </c>
      <c r="N41" s="9" t="s">
        <v>152</v>
      </c>
      <c r="O41" s="9">
        <v>1.2022999999999999</v>
      </c>
      <c r="P41" s="40" t="s">
        <v>57</v>
      </c>
      <c r="Q41" s="19" t="s">
        <v>77</v>
      </c>
      <c r="R41" s="12" t="s">
        <v>32</v>
      </c>
      <c r="S41" s="15" t="s">
        <v>77</v>
      </c>
      <c r="T41" s="12" t="s">
        <v>60</v>
      </c>
      <c r="U41" s="12" t="s">
        <v>33</v>
      </c>
      <c r="V41" s="20" t="s">
        <v>80</v>
      </c>
      <c r="W41" s="21"/>
      <c r="X41" s="21"/>
      <c r="Y41" s="21"/>
      <c r="Z41" s="21"/>
    </row>
    <row r="42" spans="1:26" s="22" customFormat="1" ht="67.5" x14ac:dyDescent="0.2">
      <c r="A42" s="15">
        <v>21</v>
      </c>
      <c r="B42" s="17" t="s">
        <v>384</v>
      </c>
      <c r="C42" s="15" t="s">
        <v>197</v>
      </c>
      <c r="D42" s="15" t="s">
        <v>133</v>
      </c>
      <c r="E42" s="15" t="s">
        <v>198</v>
      </c>
      <c r="F42" s="10" t="s">
        <v>175</v>
      </c>
      <c r="G42" s="18" t="s">
        <v>159</v>
      </c>
      <c r="H42" s="15" t="s">
        <v>54</v>
      </c>
      <c r="I42" s="15">
        <v>1</v>
      </c>
      <c r="J42" s="10" t="s">
        <v>31</v>
      </c>
      <c r="K42" s="10" t="s">
        <v>56</v>
      </c>
      <c r="L42" s="11" t="s">
        <v>349</v>
      </c>
      <c r="M42" s="9" t="s">
        <v>142</v>
      </c>
      <c r="N42" s="9" t="s">
        <v>152</v>
      </c>
      <c r="O42" s="9">
        <v>1.2022999999999999</v>
      </c>
      <c r="P42" s="40" t="s">
        <v>57</v>
      </c>
      <c r="Q42" s="15" t="s">
        <v>77</v>
      </c>
      <c r="R42" s="12" t="s">
        <v>32</v>
      </c>
      <c r="S42" s="15" t="s">
        <v>77</v>
      </c>
      <c r="T42" s="12" t="s">
        <v>60</v>
      </c>
      <c r="U42" s="12" t="s">
        <v>33</v>
      </c>
      <c r="V42" s="20" t="s">
        <v>80</v>
      </c>
      <c r="W42" s="21"/>
      <c r="X42" s="21"/>
      <c r="Y42" s="21"/>
      <c r="Z42" s="21"/>
    </row>
    <row r="43" spans="1:26" s="22" customFormat="1" ht="67.5" x14ac:dyDescent="0.2">
      <c r="A43" s="15">
        <v>22</v>
      </c>
      <c r="B43" s="17" t="s">
        <v>385</v>
      </c>
      <c r="C43" s="15" t="s">
        <v>204</v>
      </c>
      <c r="D43" s="15" t="s">
        <v>133</v>
      </c>
      <c r="E43" s="15" t="s">
        <v>205</v>
      </c>
      <c r="F43" s="10" t="s">
        <v>93</v>
      </c>
      <c r="G43" s="18"/>
      <c r="H43" s="15"/>
      <c r="I43" s="15"/>
      <c r="J43" s="10" t="s">
        <v>31</v>
      </c>
      <c r="K43" s="10" t="s">
        <v>56</v>
      </c>
      <c r="L43" s="9" t="s">
        <v>352</v>
      </c>
      <c r="M43" s="9" t="s">
        <v>142</v>
      </c>
      <c r="N43" s="9">
        <v>4.2022000000000004</v>
      </c>
      <c r="O43" s="9">
        <v>1.2022999999999999</v>
      </c>
      <c r="P43" s="40" t="s">
        <v>118</v>
      </c>
      <c r="Q43" s="15" t="s">
        <v>60</v>
      </c>
      <c r="R43" s="12" t="s">
        <v>32</v>
      </c>
      <c r="S43" s="15" t="s">
        <v>77</v>
      </c>
      <c r="T43" s="12" t="s">
        <v>77</v>
      </c>
      <c r="U43" s="12" t="s">
        <v>33</v>
      </c>
      <c r="V43" s="20" t="s">
        <v>80</v>
      </c>
      <c r="W43" s="21"/>
      <c r="X43" s="21"/>
      <c r="Y43" s="21"/>
      <c r="Z43" s="21"/>
    </row>
    <row r="44" spans="1:26" s="22" customFormat="1" ht="67.5" x14ac:dyDescent="0.2">
      <c r="A44" s="27">
        <v>23</v>
      </c>
      <c r="B44" s="41" t="s">
        <v>386</v>
      </c>
      <c r="C44" s="27" t="s">
        <v>206</v>
      </c>
      <c r="D44" s="27" t="s">
        <v>133</v>
      </c>
      <c r="E44" s="27" t="s">
        <v>207</v>
      </c>
      <c r="F44" s="29" t="s">
        <v>93</v>
      </c>
      <c r="G44" s="42" t="s">
        <v>161</v>
      </c>
      <c r="H44" s="27" t="s">
        <v>99</v>
      </c>
      <c r="I44" s="27">
        <v>9</v>
      </c>
      <c r="J44" s="29" t="s">
        <v>31</v>
      </c>
      <c r="K44" s="29" t="s">
        <v>56</v>
      </c>
      <c r="L44" s="43" t="s">
        <v>353</v>
      </c>
      <c r="M44" s="28" t="s">
        <v>142</v>
      </c>
      <c r="N44" s="28">
        <v>4.2022000000000004</v>
      </c>
      <c r="O44" s="28">
        <v>2.2023000000000001</v>
      </c>
      <c r="P44" s="44" t="s">
        <v>118</v>
      </c>
      <c r="Q44" s="15" t="s">
        <v>60</v>
      </c>
      <c r="R44" s="12" t="s">
        <v>32</v>
      </c>
      <c r="S44" s="15" t="s">
        <v>77</v>
      </c>
      <c r="T44" s="12" t="s">
        <v>77</v>
      </c>
      <c r="U44" s="12" t="s">
        <v>33</v>
      </c>
      <c r="V44" s="20" t="s">
        <v>80</v>
      </c>
      <c r="W44" s="21"/>
      <c r="X44" s="21"/>
      <c r="Y44" s="21"/>
      <c r="Z44" s="21"/>
    </row>
    <row r="45" spans="1:26" s="22" customFormat="1" ht="78.75" x14ac:dyDescent="0.2">
      <c r="A45" s="15">
        <v>24</v>
      </c>
      <c r="B45" s="17" t="s">
        <v>302</v>
      </c>
      <c r="C45" s="17" t="s">
        <v>303</v>
      </c>
      <c r="D45" s="15" t="s">
        <v>300</v>
      </c>
      <c r="E45" s="15" t="s">
        <v>125</v>
      </c>
      <c r="F45" s="10" t="s">
        <v>93</v>
      </c>
      <c r="G45" s="15" t="s">
        <v>301</v>
      </c>
      <c r="H45" s="15" t="s">
        <v>298</v>
      </c>
      <c r="I45" s="15" t="s">
        <v>299</v>
      </c>
      <c r="J45" s="10" t="s">
        <v>31</v>
      </c>
      <c r="K45" s="10" t="s">
        <v>56</v>
      </c>
      <c r="L45" s="34" t="s">
        <v>304</v>
      </c>
      <c r="M45" s="26" t="s">
        <v>142</v>
      </c>
      <c r="N45" s="15">
        <v>11.202199999999999</v>
      </c>
      <c r="O45" s="39" t="str">
        <f>"01.2024"</f>
        <v>01.2024</v>
      </c>
      <c r="P45" s="26" t="s">
        <v>249</v>
      </c>
      <c r="Q45" s="15" t="s">
        <v>60</v>
      </c>
      <c r="R45" s="12" t="s">
        <v>32</v>
      </c>
      <c r="S45" s="15" t="s">
        <v>60</v>
      </c>
      <c r="T45" s="15">
        <v>0</v>
      </c>
      <c r="U45" s="12" t="s">
        <v>33</v>
      </c>
      <c r="V45" s="12" t="s">
        <v>80</v>
      </c>
      <c r="W45" s="13"/>
      <c r="X45" s="13"/>
      <c r="Y45" s="13"/>
      <c r="Z45" s="13"/>
    </row>
    <row r="46" spans="1:26" s="22" customFormat="1" ht="67.5" x14ac:dyDescent="0.2">
      <c r="A46" s="15">
        <v>25</v>
      </c>
      <c r="B46" s="17" t="s">
        <v>62</v>
      </c>
      <c r="C46" s="17" t="s">
        <v>180</v>
      </c>
      <c r="D46" s="15" t="s">
        <v>133</v>
      </c>
      <c r="E46" s="15" t="s">
        <v>181</v>
      </c>
      <c r="F46" s="10" t="s">
        <v>93</v>
      </c>
      <c r="G46" s="15">
        <v>876</v>
      </c>
      <c r="H46" s="15" t="s">
        <v>54</v>
      </c>
      <c r="I46" s="15">
        <v>9000</v>
      </c>
      <c r="J46" s="10" t="s">
        <v>31</v>
      </c>
      <c r="K46" s="10" t="s">
        <v>56</v>
      </c>
      <c r="L46" s="34" t="s">
        <v>305</v>
      </c>
      <c r="M46" s="26" t="s">
        <v>142</v>
      </c>
      <c r="N46" s="15">
        <v>11.202199999999999</v>
      </c>
      <c r="O46" s="39" t="str">
        <f>"12.2023"</f>
        <v>12.2023</v>
      </c>
      <c r="P46" s="26" t="s">
        <v>148</v>
      </c>
      <c r="Q46" s="15" t="s">
        <v>60</v>
      </c>
      <c r="R46" s="12" t="s">
        <v>32</v>
      </c>
      <c r="S46" s="15" t="s">
        <v>60</v>
      </c>
      <c r="T46" s="15">
        <v>0</v>
      </c>
      <c r="U46" s="12" t="s">
        <v>33</v>
      </c>
      <c r="V46" s="12" t="s">
        <v>80</v>
      </c>
      <c r="W46" s="13"/>
      <c r="X46" s="13"/>
      <c r="Y46" s="13"/>
      <c r="Z46" s="13"/>
    </row>
    <row r="47" spans="1:26" s="22" customFormat="1" ht="67.5" x14ac:dyDescent="0.2">
      <c r="A47" s="15">
        <v>26</v>
      </c>
      <c r="B47" s="17" t="s">
        <v>107</v>
      </c>
      <c r="C47" s="15" t="s">
        <v>106</v>
      </c>
      <c r="D47" s="15" t="s">
        <v>133</v>
      </c>
      <c r="E47" s="15" t="s">
        <v>208</v>
      </c>
      <c r="F47" s="10" t="s">
        <v>175</v>
      </c>
      <c r="G47" s="18" t="s">
        <v>165</v>
      </c>
      <c r="H47" s="15" t="s">
        <v>108</v>
      </c>
      <c r="I47" s="15">
        <v>47</v>
      </c>
      <c r="J47" s="10" t="s">
        <v>31</v>
      </c>
      <c r="K47" s="10" t="s">
        <v>56</v>
      </c>
      <c r="L47" s="25" t="s">
        <v>354</v>
      </c>
      <c r="M47" s="24" t="s">
        <v>142</v>
      </c>
      <c r="N47" s="24">
        <v>4.2022000000000004</v>
      </c>
      <c r="O47" s="24">
        <v>1.2022999999999999</v>
      </c>
      <c r="P47" s="40" t="s">
        <v>57</v>
      </c>
      <c r="Q47" s="15" t="s">
        <v>77</v>
      </c>
      <c r="R47" s="12" t="s">
        <v>32</v>
      </c>
      <c r="S47" s="15" t="s">
        <v>77</v>
      </c>
      <c r="T47" s="12" t="s">
        <v>60</v>
      </c>
      <c r="U47" s="12" t="s">
        <v>33</v>
      </c>
      <c r="V47" s="20" t="s">
        <v>80</v>
      </c>
      <c r="W47" s="21"/>
      <c r="X47" s="21"/>
      <c r="Y47" s="21"/>
      <c r="Z47" s="21"/>
    </row>
    <row r="48" spans="1:26" s="22" customFormat="1" ht="75.75" customHeight="1" x14ac:dyDescent="0.2">
      <c r="A48" s="28">
        <v>27</v>
      </c>
      <c r="B48" s="43" t="s">
        <v>334</v>
      </c>
      <c r="C48" s="28" t="s">
        <v>209</v>
      </c>
      <c r="D48" s="28" t="s">
        <v>133</v>
      </c>
      <c r="E48" s="28" t="s">
        <v>210</v>
      </c>
      <c r="F48" s="29" t="s">
        <v>175</v>
      </c>
      <c r="G48" s="29" t="s">
        <v>162</v>
      </c>
      <c r="H48" s="28" t="s">
        <v>76</v>
      </c>
      <c r="I48" s="45">
        <v>10427</v>
      </c>
      <c r="J48" s="29" t="s">
        <v>31</v>
      </c>
      <c r="K48" s="29" t="s">
        <v>56</v>
      </c>
      <c r="L48" s="28" t="s">
        <v>355</v>
      </c>
      <c r="M48" s="28" t="s">
        <v>142</v>
      </c>
      <c r="N48" s="28" t="s">
        <v>151</v>
      </c>
      <c r="O48" s="46">
        <v>1.2022999999999999</v>
      </c>
      <c r="P48" s="40" t="s">
        <v>57</v>
      </c>
      <c r="Q48" s="15" t="s">
        <v>77</v>
      </c>
      <c r="R48" s="12" t="s">
        <v>32</v>
      </c>
      <c r="S48" s="15" t="s">
        <v>77</v>
      </c>
      <c r="T48" s="12" t="s">
        <v>60</v>
      </c>
      <c r="U48" s="12" t="s">
        <v>33</v>
      </c>
      <c r="V48" s="20" t="s">
        <v>80</v>
      </c>
      <c r="W48" s="21"/>
      <c r="X48" s="21"/>
      <c r="Y48" s="21"/>
      <c r="Z48" s="21"/>
    </row>
    <row r="49" spans="1:26" s="22" customFormat="1" ht="67.5" x14ac:dyDescent="0.2">
      <c r="A49" s="15">
        <v>28</v>
      </c>
      <c r="B49" s="17" t="str">
        <f>"10.84"</f>
        <v>10.84</v>
      </c>
      <c r="C49" s="17" t="s">
        <v>120</v>
      </c>
      <c r="D49" s="15" t="s">
        <v>132</v>
      </c>
      <c r="E49" s="15" t="s">
        <v>121</v>
      </c>
      <c r="F49" s="10" t="s">
        <v>93</v>
      </c>
      <c r="G49" s="10" t="s">
        <v>158</v>
      </c>
      <c r="H49" s="15" t="s">
        <v>277</v>
      </c>
      <c r="I49" s="15">
        <v>20</v>
      </c>
      <c r="J49" s="10" t="s">
        <v>31</v>
      </c>
      <c r="K49" s="10" t="s">
        <v>56</v>
      </c>
      <c r="L49" s="34" t="s">
        <v>306</v>
      </c>
      <c r="M49" s="26" t="s">
        <v>142</v>
      </c>
      <c r="N49" s="15">
        <v>11.202199999999999</v>
      </c>
      <c r="O49" s="39" t="str">
        <f>"02.2023"</f>
        <v>02.2023</v>
      </c>
      <c r="P49" s="26" t="s">
        <v>148</v>
      </c>
      <c r="Q49" s="15" t="s">
        <v>60</v>
      </c>
      <c r="R49" s="12" t="s">
        <v>32</v>
      </c>
      <c r="S49" s="15" t="s">
        <v>60</v>
      </c>
      <c r="T49" s="15">
        <v>0</v>
      </c>
      <c r="U49" s="12" t="s">
        <v>33</v>
      </c>
      <c r="V49" s="12" t="s">
        <v>80</v>
      </c>
      <c r="W49" s="13"/>
      <c r="X49" s="13"/>
      <c r="Y49" s="13"/>
      <c r="Z49" s="13"/>
    </row>
    <row r="50" spans="1:26" s="22" customFormat="1" ht="89.25" customHeight="1" x14ac:dyDescent="0.2">
      <c r="A50" s="15">
        <v>29</v>
      </c>
      <c r="B50" s="47" t="s">
        <v>308</v>
      </c>
      <c r="C50" s="47" t="s">
        <v>307</v>
      </c>
      <c r="D50" s="15" t="s">
        <v>133</v>
      </c>
      <c r="E50" s="18" t="s">
        <v>310</v>
      </c>
      <c r="F50" s="10" t="s">
        <v>93</v>
      </c>
      <c r="G50" s="15">
        <v>876</v>
      </c>
      <c r="H50" s="15" t="s">
        <v>54</v>
      </c>
      <c r="I50" s="15">
        <v>37</v>
      </c>
      <c r="J50" s="10" t="s">
        <v>31</v>
      </c>
      <c r="K50" s="10" t="s">
        <v>56</v>
      </c>
      <c r="L50" s="34" t="s">
        <v>309</v>
      </c>
      <c r="M50" s="15" t="s">
        <v>142</v>
      </c>
      <c r="N50" s="15">
        <v>11.202199999999999</v>
      </c>
      <c r="O50" s="15">
        <v>1.2022999999999999</v>
      </c>
      <c r="P50" s="15" t="s">
        <v>118</v>
      </c>
      <c r="Q50" s="15" t="s">
        <v>60</v>
      </c>
      <c r="R50" s="12" t="s">
        <v>32</v>
      </c>
      <c r="S50" s="15" t="s">
        <v>77</v>
      </c>
      <c r="T50" s="15">
        <v>0</v>
      </c>
      <c r="U50" s="15">
        <v>0</v>
      </c>
      <c r="V50" s="12" t="s">
        <v>80</v>
      </c>
      <c r="W50" s="21"/>
      <c r="X50" s="21"/>
      <c r="Y50" s="21"/>
      <c r="Z50" s="21"/>
    </row>
    <row r="51" spans="1:26" s="22" customFormat="1" ht="67.5" x14ac:dyDescent="0.2">
      <c r="A51" s="15">
        <v>30</v>
      </c>
      <c r="B51" s="47" t="s">
        <v>59</v>
      </c>
      <c r="C51" s="47" t="s">
        <v>228</v>
      </c>
      <c r="D51" s="15" t="s">
        <v>132</v>
      </c>
      <c r="E51" s="18" t="s">
        <v>260</v>
      </c>
      <c r="F51" s="10" t="s">
        <v>93</v>
      </c>
      <c r="G51" s="15">
        <v>166</v>
      </c>
      <c r="H51" s="15" t="s">
        <v>58</v>
      </c>
      <c r="I51" s="15" t="s">
        <v>219</v>
      </c>
      <c r="J51" s="10" t="s">
        <v>31</v>
      </c>
      <c r="K51" s="10" t="s">
        <v>56</v>
      </c>
      <c r="L51" s="34" t="s">
        <v>311</v>
      </c>
      <c r="M51" s="15" t="s">
        <v>142</v>
      </c>
      <c r="N51" s="15">
        <v>12.202199999999999</v>
      </c>
      <c r="O51" s="15">
        <v>12.202299999999999</v>
      </c>
      <c r="P51" s="15" t="s">
        <v>148</v>
      </c>
      <c r="Q51" s="15" t="s">
        <v>60</v>
      </c>
      <c r="R51" s="12" t="s">
        <v>32</v>
      </c>
      <c r="S51" s="15" t="s">
        <v>60</v>
      </c>
      <c r="T51" s="15">
        <v>0</v>
      </c>
      <c r="U51" s="15">
        <v>0</v>
      </c>
      <c r="V51" s="12" t="s">
        <v>80</v>
      </c>
      <c r="W51" s="21"/>
      <c r="X51" s="21"/>
      <c r="Y51" s="21"/>
      <c r="Z51" s="21"/>
    </row>
    <row r="52" spans="1:26" s="22" customFormat="1" ht="78.75" x14ac:dyDescent="0.2">
      <c r="A52" s="15">
        <v>31</v>
      </c>
      <c r="B52" s="18" t="s">
        <v>236</v>
      </c>
      <c r="C52" s="18" t="s">
        <v>237</v>
      </c>
      <c r="D52" s="15" t="s">
        <v>256</v>
      </c>
      <c r="E52" s="18" t="s">
        <v>75</v>
      </c>
      <c r="F52" s="10" t="s">
        <v>93</v>
      </c>
      <c r="G52" s="15">
        <v>133</v>
      </c>
      <c r="H52" s="15" t="s">
        <v>76</v>
      </c>
      <c r="I52" s="15" t="s">
        <v>312</v>
      </c>
      <c r="J52" s="10" t="s">
        <v>31</v>
      </c>
      <c r="K52" s="10" t="s">
        <v>56</v>
      </c>
      <c r="L52" s="34" t="s">
        <v>313</v>
      </c>
      <c r="M52" s="15" t="s">
        <v>142</v>
      </c>
      <c r="N52" s="15">
        <v>12.202199999999999</v>
      </c>
      <c r="O52" s="15">
        <v>12.202299999999999</v>
      </c>
      <c r="P52" s="15" t="s">
        <v>148</v>
      </c>
      <c r="Q52" s="15" t="s">
        <v>60</v>
      </c>
      <c r="R52" s="12" t="s">
        <v>32</v>
      </c>
      <c r="S52" s="15" t="s">
        <v>60</v>
      </c>
      <c r="T52" s="15">
        <v>0</v>
      </c>
      <c r="U52" s="15">
        <v>0</v>
      </c>
      <c r="V52" s="12" t="s">
        <v>80</v>
      </c>
      <c r="W52" s="21"/>
      <c r="X52" s="21"/>
      <c r="Y52" s="21"/>
      <c r="Z52" s="21"/>
    </row>
    <row r="53" spans="1:26" s="22" customFormat="1" ht="78.75" x14ac:dyDescent="0.2">
      <c r="A53" s="15">
        <v>32</v>
      </c>
      <c r="B53" s="18" t="s">
        <v>261</v>
      </c>
      <c r="C53" s="18" t="s">
        <v>262</v>
      </c>
      <c r="D53" s="15" t="s">
        <v>136</v>
      </c>
      <c r="E53" s="18" t="s">
        <v>314</v>
      </c>
      <c r="F53" s="10" t="s">
        <v>93</v>
      </c>
      <c r="G53" s="15" t="s">
        <v>315</v>
      </c>
      <c r="H53" s="15" t="s">
        <v>315</v>
      </c>
      <c r="I53" s="15" t="s">
        <v>264</v>
      </c>
      <c r="J53" s="10" t="s">
        <v>31</v>
      </c>
      <c r="K53" s="10" t="s">
        <v>56</v>
      </c>
      <c r="L53" s="34" t="s">
        <v>316</v>
      </c>
      <c r="M53" s="15" t="s">
        <v>142</v>
      </c>
      <c r="N53" s="15">
        <v>12.202199999999999</v>
      </c>
      <c r="O53" s="15">
        <v>2.2023999999999999</v>
      </c>
      <c r="P53" s="15" t="s">
        <v>118</v>
      </c>
      <c r="Q53" s="15" t="s">
        <v>60</v>
      </c>
      <c r="R53" s="12" t="s">
        <v>32</v>
      </c>
      <c r="S53" s="15" t="s">
        <v>77</v>
      </c>
      <c r="T53" s="15">
        <v>12</v>
      </c>
      <c r="U53" s="15">
        <v>0</v>
      </c>
      <c r="V53" s="12" t="s">
        <v>80</v>
      </c>
      <c r="W53" s="21"/>
      <c r="X53" s="21"/>
      <c r="Y53" s="21"/>
      <c r="Z53" s="21"/>
    </row>
    <row r="54" spans="1:26" s="22" customFormat="1" ht="66.75" customHeight="1" x14ac:dyDescent="0.2">
      <c r="A54" s="15">
        <v>33</v>
      </c>
      <c r="B54" s="18" t="s">
        <v>317</v>
      </c>
      <c r="C54" s="18" t="s">
        <v>318</v>
      </c>
      <c r="D54" s="15" t="s">
        <v>131</v>
      </c>
      <c r="E54" s="18" t="s">
        <v>319</v>
      </c>
      <c r="F54" s="10" t="s">
        <v>93</v>
      </c>
      <c r="G54" s="15" t="s">
        <v>172</v>
      </c>
      <c r="H54" s="15" t="s">
        <v>173</v>
      </c>
      <c r="I54" s="15" t="s">
        <v>320</v>
      </c>
      <c r="J54" s="10" t="s">
        <v>31</v>
      </c>
      <c r="K54" s="10" t="s">
        <v>56</v>
      </c>
      <c r="L54" s="34" t="s">
        <v>363</v>
      </c>
      <c r="M54" s="15" t="s">
        <v>142</v>
      </c>
      <c r="N54" s="15">
        <v>12.202199999999999</v>
      </c>
      <c r="O54" s="15">
        <v>4.2023000000000001</v>
      </c>
      <c r="P54" s="15" t="s">
        <v>148</v>
      </c>
      <c r="Q54" s="15" t="s">
        <v>60</v>
      </c>
      <c r="R54" s="12" t="s">
        <v>32</v>
      </c>
      <c r="S54" s="15" t="s">
        <v>60</v>
      </c>
      <c r="T54" s="15">
        <v>0</v>
      </c>
      <c r="U54" s="15">
        <v>0</v>
      </c>
      <c r="V54" s="12" t="s">
        <v>80</v>
      </c>
      <c r="W54" s="21"/>
      <c r="X54" s="21"/>
      <c r="Y54" s="21"/>
      <c r="Z54" s="21"/>
    </row>
    <row r="55" spans="1:26" s="22" customFormat="1" ht="78.75" x14ac:dyDescent="0.2">
      <c r="A55" s="15">
        <v>34</v>
      </c>
      <c r="B55" s="18" t="s">
        <v>116</v>
      </c>
      <c r="C55" s="18" t="s">
        <v>117</v>
      </c>
      <c r="D55" s="15" t="s">
        <v>133</v>
      </c>
      <c r="E55" s="18" t="s">
        <v>171</v>
      </c>
      <c r="F55" s="10" t="s">
        <v>93</v>
      </c>
      <c r="G55" s="15">
        <v>362</v>
      </c>
      <c r="H55" s="15" t="s">
        <v>99</v>
      </c>
      <c r="I55" s="15">
        <v>12</v>
      </c>
      <c r="J55" s="10" t="s">
        <v>31</v>
      </c>
      <c r="K55" s="10" t="s">
        <v>56</v>
      </c>
      <c r="L55" s="34" t="s">
        <v>325</v>
      </c>
      <c r="M55" s="15" t="s">
        <v>142</v>
      </c>
      <c r="N55" s="15">
        <v>12.202199999999999</v>
      </c>
      <c r="O55" s="15">
        <v>1.2023999999999999</v>
      </c>
      <c r="P55" s="15" t="s">
        <v>148</v>
      </c>
      <c r="Q55" s="15" t="s">
        <v>60</v>
      </c>
      <c r="R55" s="12" t="s">
        <v>32</v>
      </c>
      <c r="S55" s="15" t="s">
        <v>60</v>
      </c>
      <c r="T55" s="15">
        <v>0</v>
      </c>
      <c r="U55" s="15">
        <v>0</v>
      </c>
      <c r="V55" s="55" t="s">
        <v>80</v>
      </c>
      <c r="W55" s="21"/>
      <c r="X55" s="21"/>
      <c r="Y55" s="21"/>
      <c r="Z55" s="21"/>
    </row>
    <row r="56" spans="1:26" s="22" customFormat="1" ht="67.5" x14ac:dyDescent="0.2">
      <c r="A56" s="15">
        <v>35</v>
      </c>
      <c r="B56" s="18" t="s">
        <v>29</v>
      </c>
      <c r="C56" s="18" t="s">
        <v>30</v>
      </c>
      <c r="D56" s="15" t="s">
        <v>135</v>
      </c>
      <c r="E56" s="18" t="s">
        <v>122</v>
      </c>
      <c r="F56" s="10" t="s">
        <v>93</v>
      </c>
      <c r="G56" s="15">
        <v>876</v>
      </c>
      <c r="H56" s="15" t="s">
        <v>54</v>
      </c>
      <c r="I56" s="15">
        <v>1</v>
      </c>
      <c r="J56" s="10" t="s">
        <v>31</v>
      </c>
      <c r="K56" s="10" t="s">
        <v>56</v>
      </c>
      <c r="L56" s="34" t="s">
        <v>321</v>
      </c>
      <c r="M56" s="15" t="s">
        <v>142</v>
      </c>
      <c r="N56" s="15">
        <v>12.202199999999999</v>
      </c>
      <c r="O56" s="15">
        <v>4.2023000000000001</v>
      </c>
      <c r="P56" s="15" t="s">
        <v>118</v>
      </c>
      <c r="Q56" s="15" t="s">
        <v>60</v>
      </c>
      <c r="R56" s="12" t="s">
        <v>32</v>
      </c>
      <c r="S56" s="15" t="s">
        <v>77</v>
      </c>
      <c r="T56" s="15">
        <v>0</v>
      </c>
      <c r="U56" s="15">
        <v>0</v>
      </c>
      <c r="V56" s="55" t="s">
        <v>80</v>
      </c>
      <c r="W56" s="21"/>
      <c r="X56" s="21"/>
      <c r="Y56" s="21"/>
      <c r="Z56" s="21"/>
    </row>
    <row r="57" spans="1:26" s="22" customFormat="1" ht="67.5" x14ac:dyDescent="0.2">
      <c r="A57" s="28">
        <v>36</v>
      </c>
      <c r="B57" s="28" t="s">
        <v>102</v>
      </c>
      <c r="C57" s="28" t="s">
        <v>111</v>
      </c>
      <c r="D57" s="28" t="s">
        <v>133</v>
      </c>
      <c r="E57" s="28" t="s">
        <v>211</v>
      </c>
      <c r="F57" s="29" t="s">
        <v>175</v>
      </c>
      <c r="G57" s="29" t="s">
        <v>160</v>
      </c>
      <c r="H57" s="28" t="s">
        <v>103</v>
      </c>
      <c r="I57" s="45" t="s">
        <v>212</v>
      </c>
      <c r="J57" s="29" t="s">
        <v>31</v>
      </c>
      <c r="K57" s="29" t="s">
        <v>56</v>
      </c>
      <c r="L57" s="48" t="s">
        <v>364</v>
      </c>
      <c r="M57" s="28" t="s">
        <v>142</v>
      </c>
      <c r="N57" s="28" t="s">
        <v>151</v>
      </c>
      <c r="O57" s="46">
        <v>1.2022999999999999</v>
      </c>
      <c r="P57" s="40" t="s">
        <v>57</v>
      </c>
      <c r="Q57" s="15" t="s">
        <v>77</v>
      </c>
      <c r="R57" s="12" t="s">
        <v>32</v>
      </c>
      <c r="S57" s="15" t="s">
        <v>77</v>
      </c>
      <c r="T57" s="12" t="s">
        <v>60</v>
      </c>
      <c r="U57" s="12" t="s">
        <v>33</v>
      </c>
      <c r="V57" s="55" t="s">
        <v>80</v>
      </c>
      <c r="W57" s="21"/>
      <c r="X57" s="21"/>
      <c r="Y57" s="21"/>
      <c r="Z57" s="21"/>
    </row>
    <row r="58" spans="1:26" s="22" customFormat="1" ht="67.5" x14ac:dyDescent="0.2">
      <c r="A58" s="15">
        <v>37</v>
      </c>
      <c r="B58" s="28" t="s">
        <v>102</v>
      </c>
      <c r="C58" s="28" t="s">
        <v>111</v>
      </c>
      <c r="D58" s="28" t="s">
        <v>133</v>
      </c>
      <c r="E58" s="28" t="s">
        <v>213</v>
      </c>
      <c r="F58" s="29" t="s">
        <v>175</v>
      </c>
      <c r="G58" s="29" t="s">
        <v>160</v>
      </c>
      <c r="H58" s="28" t="s">
        <v>103</v>
      </c>
      <c r="I58" s="45" t="s">
        <v>214</v>
      </c>
      <c r="J58" s="29" t="s">
        <v>31</v>
      </c>
      <c r="K58" s="29" t="s">
        <v>56</v>
      </c>
      <c r="L58" s="28" t="s">
        <v>365</v>
      </c>
      <c r="M58" s="28" t="s">
        <v>142</v>
      </c>
      <c r="N58" s="28" t="s">
        <v>151</v>
      </c>
      <c r="O58" s="46">
        <v>1.2022999999999999</v>
      </c>
      <c r="P58" s="40" t="s">
        <v>57</v>
      </c>
      <c r="Q58" s="15" t="s">
        <v>77</v>
      </c>
      <c r="R58" s="12" t="s">
        <v>32</v>
      </c>
      <c r="S58" s="15" t="s">
        <v>77</v>
      </c>
      <c r="T58" s="12" t="s">
        <v>60</v>
      </c>
      <c r="U58" s="12" t="s">
        <v>33</v>
      </c>
      <c r="V58" s="20" t="s">
        <v>80</v>
      </c>
      <c r="W58" s="21"/>
      <c r="X58" s="21"/>
      <c r="Y58" s="21"/>
      <c r="Z58" s="21"/>
    </row>
    <row r="59" spans="1:26" s="22" customFormat="1" ht="67.5" x14ac:dyDescent="0.2">
      <c r="A59" s="15">
        <v>38</v>
      </c>
      <c r="B59" s="28" t="s">
        <v>102</v>
      </c>
      <c r="C59" s="28" t="s">
        <v>111</v>
      </c>
      <c r="D59" s="28" t="s">
        <v>133</v>
      </c>
      <c r="E59" s="28" t="s">
        <v>215</v>
      </c>
      <c r="F59" s="29" t="s">
        <v>175</v>
      </c>
      <c r="G59" s="29" t="s">
        <v>160</v>
      </c>
      <c r="H59" s="28" t="s">
        <v>103</v>
      </c>
      <c r="I59" s="45" t="s">
        <v>216</v>
      </c>
      <c r="J59" s="29" t="s">
        <v>31</v>
      </c>
      <c r="K59" s="29" t="s">
        <v>56</v>
      </c>
      <c r="L59" s="43" t="s">
        <v>366</v>
      </c>
      <c r="M59" s="28" t="s">
        <v>142</v>
      </c>
      <c r="N59" s="28" t="s">
        <v>151</v>
      </c>
      <c r="O59" s="46">
        <v>1.2022999999999999</v>
      </c>
      <c r="P59" s="44" t="s">
        <v>57</v>
      </c>
      <c r="Q59" s="27" t="s">
        <v>77</v>
      </c>
      <c r="R59" s="12" t="s">
        <v>32</v>
      </c>
      <c r="S59" s="15" t="s">
        <v>77</v>
      </c>
      <c r="T59" s="12" t="s">
        <v>60</v>
      </c>
      <c r="U59" s="12" t="s">
        <v>33</v>
      </c>
      <c r="V59" s="20" t="s">
        <v>80</v>
      </c>
      <c r="W59" s="21"/>
      <c r="X59" s="21"/>
      <c r="Y59" s="21"/>
      <c r="Z59" s="21"/>
    </row>
    <row r="60" spans="1:26" s="22" customFormat="1" ht="90" x14ac:dyDescent="0.2">
      <c r="A60" s="15">
        <v>39</v>
      </c>
      <c r="B60" s="15" t="s">
        <v>387</v>
      </c>
      <c r="C60" s="15" t="s">
        <v>195</v>
      </c>
      <c r="D60" s="15" t="s">
        <v>133</v>
      </c>
      <c r="E60" s="15" t="s">
        <v>217</v>
      </c>
      <c r="F60" s="10" t="s">
        <v>93</v>
      </c>
      <c r="G60" s="10" t="s">
        <v>159</v>
      </c>
      <c r="H60" s="15" t="s">
        <v>54</v>
      </c>
      <c r="I60" s="15">
        <v>10</v>
      </c>
      <c r="J60" s="10" t="s">
        <v>31</v>
      </c>
      <c r="K60" s="10" t="s">
        <v>56</v>
      </c>
      <c r="L60" s="15" t="s">
        <v>367</v>
      </c>
      <c r="M60" s="15" t="s">
        <v>142</v>
      </c>
      <c r="N60" s="15" t="s">
        <v>151</v>
      </c>
      <c r="O60" s="15">
        <v>5.2023000000000001</v>
      </c>
      <c r="P60" s="15" t="s">
        <v>148</v>
      </c>
      <c r="Q60" s="15" t="s">
        <v>60</v>
      </c>
      <c r="R60" s="12" t="s">
        <v>32</v>
      </c>
      <c r="S60" s="15" t="s">
        <v>60</v>
      </c>
      <c r="T60" s="12" t="s">
        <v>77</v>
      </c>
      <c r="U60" s="12" t="s">
        <v>33</v>
      </c>
      <c r="V60" s="20" t="s">
        <v>80</v>
      </c>
      <c r="W60" s="21"/>
      <c r="X60" s="21"/>
      <c r="Y60" s="21"/>
      <c r="Z60" s="21"/>
    </row>
    <row r="61" spans="1:26" s="22" customFormat="1" ht="67.5" x14ac:dyDescent="0.2">
      <c r="A61" s="15">
        <v>40</v>
      </c>
      <c r="B61" s="25" t="s">
        <v>385</v>
      </c>
      <c r="C61" s="24" t="s">
        <v>204</v>
      </c>
      <c r="D61" s="24" t="s">
        <v>133</v>
      </c>
      <c r="E61" s="24" t="s">
        <v>205</v>
      </c>
      <c r="F61" s="10" t="s">
        <v>175</v>
      </c>
      <c r="G61" s="10"/>
      <c r="H61" s="24"/>
      <c r="I61" s="50"/>
      <c r="J61" s="10" t="s">
        <v>31</v>
      </c>
      <c r="K61" s="10" t="s">
        <v>56</v>
      </c>
      <c r="L61" s="24" t="s">
        <v>368</v>
      </c>
      <c r="M61" s="24" t="s">
        <v>142</v>
      </c>
      <c r="N61" s="24" t="s">
        <v>151</v>
      </c>
      <c r="O61" s="51">
        <v>1.2022999999999999</v>
      </c>
      <c r="P61" s="40" t="s">
        <v>57</v>
      </c>
      <c r="Q61" s="15" t="s">
        <v>77</v>
      </c>
      <c r="R61" s="12" t="s">
        <v>32</v>
      </c>
      <c r="S61" s="15" t="s">
        <v>77</v>
      </c>
      <c r="T61" s="12" t="s">
        <v>77</v>
      </c>
      <c r="U61" s="12" t="s">
        <v>33</v>
      </c>
      <c r="V61" s="20" t="s">
        <v>80</v>
      </c>
      <c r="W61" s="21"/>
      <c r="X61" s="21"/>
      <c r="Y61" s="21"/>
      <c r="Z61" s="21"/>
    </row>
    <row r="62" spans="1:26" s="22" customFormat="1" ht="86.25" customHeight="1" x14ac:dyDescent="0.2">
      <c r="A62" s="15">
        <v>41</v>
      </c>
      <c r="B62" s="18" t="s">
        <v>67</v>
      </c>
      <c r="C62" s="18" t="s">
        <v>68</v>
      </c>
      <c r="D62" s="15" t="s">
        <v>132</v>
      </c>
      <c r="E62" s="9" t="s">
        <v>129</v>
      </c>
      <c r="F62" s="10" t="s">
        <v>157</v>
      </c>
      <c r="G62" s="15">
        <v>114</v>
      </c>
      <c r="H62" s="9" t="s">
        <v>69</v>
      </c>
      <c r="I62" s="49">
        <v>215629.77</v>
      </c>
      <c r="J62" s="10" t="s">
        <v>31</v>
      </c>
      <c r="K62" s="10" t="s">
        <v>56</v>
      </c>
      <c r="L62" s="34" t="s">
        <v>322</v>
      </c>
      <c r="M62" s="15" t="s">
        <v>142</v>
      </c>
      <c r="N62" s="15">
        <v>12.202199999999999</v>
      </c>
      <c r="O62" s="15">
        <v>1.2023999999999999</v>
      </c>
      <c r="P62" s="15" t="s">
        <v>57</v>
      </c>
      <c r="Q62" s="15" t="s">
        <v>77</v>
      </c>
      <c r="R62" s="12" t="s">
        <v>32</v>
      </c>
      <c r="S62" s="15" t="s">
        <v>77</v>
      </c>
      <c r="T62" s="15">
        <v>12</v>
      </c>
      <c r="U62" s="15">
        <v>0</v>
      </c>
      <c r="V62" s="12" t="s">
        <v>80</v>
      </c>
      <c r="W62" s="21"/>
      <c r="X62" s="21"/>
      <c r="Y62" s="21"/>
      <c r="Z62" s="21"/>
    </row>
    <row r="63" spans="1:26" s="22" customFormat="1" ht="84" customHeight="1" x14ac:dyDescent="0.2">
      <c r="A63" s="15">
        <v>42</v>
      </c>
      <c r="B63" s="18" t="s">
        <v>67</v>
      </c>
      <c r="C63" s="18" t="s">
        <v>68</v>
      </c>
      <c r="D63" s="15" t="s">
        <v>132</v>
      </c>
      <c r="E63" s="9" t="s">
        <v>129</v>
      </c>
      <c r="F63" s="10" t="s">
        <v>157</v>
      </c>
      <c r="G63" s="15">
        <v>114</v>
      </c>
      <c r="H63" s="9" t="s">
        <v>69</v>
      </c>
      <c r="I63" s="49">
        <v>50500.79</v>
      </c>
      <c r="J63" s="10" t="s">
        <v>31</v>
      </c>
      <c r="K63" s="10" t="s">
        <v>56</v>
      </c>
      <c r="L63" s="34" t="s">
        <v>323</v>
      </c>
      <c r="M63" s="15" t="s">
        <v>142</v>
      </c>
      <c r="N63" s="15">
        <v>12.202199999999999</v>
      </c>
      <c r="O63" s="15">
        <v>1.2023999999999999</v>
      </c>
      <c r="P63" s="15" t="s">
        <v>57</v>
      </c>
      <c r="Q63" s="15" t="s">
        <v>77</v>
      </c>
      <c r="R63" s="12" t="s">
        <v>32</v>
      </c>
      <c r="S63" s="15" t="s">
        <v>77</v>
      </c>
      <c r="T63" s="15">
        <v>12</v>
      </c>
      <c r="U63" s="15">
        <v>0</v>
      </c>
      <c r="V63" s="12" t="s">
        <v>80</v>
      </c>
      <c r="W63" s="21"/>
      <c r="X63" s="21"/>
      <c r="Y63" s="21"/>
      <c r="Z63" s="21"/>
    </row>
    <row r="64" spans="1:26" s="22" customFormat="1" ht="89.25" customHeight="1" x14ac:dyDescent="0.2">
      <c r="A64" s="15">
        <v>43</v>
      </c>
      <c r="B64" s="47" t="s">
        <v>308</v>
      </c>
      <c r="C64" s="47" t="s">
        <v>307</v>
      </c>
      <c r="D64" s="15" t="s">
        <v>133</v>
      </c>
      <c r="E64" s="18" t="s">
        <v>310</v>
      </c>
      <c r="F64" s="10" t="s">
        <v>93</v>
      </c>
      <c r="G64" s="15">
        <v>876</v>
      </c>
      <c r="H64" s="15" t="s">
        <v>54</v>
      </c>
      <c r="I64" s="15">
        <v>37</v>
      </c>
      <c r="J64" s="10" t="s">
        <v>31</v>
      </c>
      <c r="K64" s="10" t="s">
        <v>56</v>
      </c>
      <c r="L64" s="34" t="s">
        <v>309</v>
      </c>
      <c r="M64" s="15" t="s">
        <v>142</v>
      </c>
      <c r="N64" s="15">
        <v>12.202199999999999</v>
      </c>
      <c r="O64" s="15">
        <v>3.2023000000000001</v>
      </c>
      <c r="P64" s="15" t="s">
        <v>118</v>
      </c>
      <c r="Q64" s="15" t="s">
        <v>60</v>
      </c>
      <c r="R64" s="12" t="s">
        <v>32</v>
      </c>
      <c r="S64" s="15" t="s">
        <v>77</v>
      </c>
      <c r="T64" s="15">
        <v>0</v>
      </c>
      <c r="U64" s="15">
        <v>0</v>
      </c>
      <c r="V64" s="12" t="s">
        <v>80</v>
      </c>
      <c r="W64" s="21"/>
      <c r="X64" s="21"/>
      <c r="Y64" s="21"/>
      <c r="Z64" s="21"/>
    </row>
    <row r="65" spans="1:26" s="22" customFormat="1" ht="67.5" x14ac:dyDescent="0.2">
      <c r="A65" s="15">
        <v>44</v>
      </c>
      <c r="B65" s="18" t="s">
        <v>326</v>
      </c>
      <c r="C65" s="18" t="s">
        <v>333</v>
      </c>
      <c r="D65" s="15" t="s">
        <v>132</v>
      </c>
      <c r="E65" s="18" t="s">
        <v>327</v>
      </c>
      <c r="F65" s="10" t="s">
        <v>93</v>
      </c>
      <c r="G65" s="15" t="s">
        <v>235</v>
      </c>
      <c r="H65" s="15" t="s">
        <v>247</v>
      </c>
      <c r="I65" s="15" t="s">
        <v>328</v>
      </c>
      <c r="J65" s="10" t="s">
        <v>31</v>
      </c>
      <c r="K65" s="10" t="s">
        <v>56</v>
      </c>
      <c r="L65" s="34" t="s">
        <v>329</v>
      </c>
      <c r="M65" s="15" t="s">
        <v>142</v>
      </c>
      <c r="N65" s="15">
        <v>12.202199999999999</v>
      </c>
      <c r="O65" s="15">
        <v>8.2022999999999993</v>
      </c>
      <c r="P65" s="15" t="s">
        <v>148</v>
      </c>
      <c r="Q65" s="15" t="s">
        <v>60</v>
      </c>
      <c r="R65" s="12" t="s">
        <v>32</v>
      </c>
      <c r="S65" s="15" t="s">
        <v>60</v>
      </c>
      <c r="T65" s="15">
        <v>0</v>
      </c>
      <c r="U65" s="15">
        <v>0</v>
      </c>
      <c r="V65" s="55" t="s">
        <v>80</v>
      </c>
      <c r="W65" s="21"/>
      <c r="X65" s="21"/>
      <c r="Y65" s="21"/>
      <c r="Z65" s="21"/>
    </row>
    <row r="66" spans="1:26" s="22" customFormat="1" ht="112.5" customHeight="1" x14ac:dyDescent="0.2">
      <c r="A66" s="15">
        <v>45</v>
      </c>
      <c r="B66" s="47" t="s">
        <v>92</v>
      </c>
      <c r="C66" s="47" t="s">
        <v>91</v>
      </c>
      <c r="D66" s="15" t="s">
        <v>133</v>
      </c>
      <c r="E66" s="18" t="s">
        <v>127</v>
      </c>
      <c r="F66" s="10" t="s">
        <v>93</v>
      </c>
      <c r="G66" s="15">
        <v>356</v>
      </c>
      <c r="H66" s="15" t="s">
        <v>96</v>
      </c>
      <c r="I66" s="15">
        <v>377</v>
      </c>
      <c r="J66" s="10" t="s">
        <v>31</v>
      </c>
      <c r="K66" s="10" t="s">
        <v>56</v>
      </c>
      <c r="L66" s="34" t="s">
        <v>330</v>
      </c>
      <c r="M66" s="15" t="s">
        <v>142</v>
      </c>
      <c r="N66" s="15">
        <v>12.202199999999999</v>
      </c>
      <c r="O66" s="15">
        <v>1.2023999999999999</v>
      </c>
      <c r="P66" s="15" t="s">
        <v>148</v>
      </c>
      <c r="Q66" s="15" t="s">
        <v>60</v>
      </c>
      <c r="R66" s="12" t="s">
        <v>32</v>
      </c>
      <c r="S66" s="15" t="s">
        <v>60</v>
      </c>
      <c r="T66" s="15">
        <v>0</v>
      </c>
      <c r="U66" s="15">
        <v>0</v>
      </c>
      <c r="V66" s="55" t="s">
        <v>80</v>
      </c>
      <c r="W66" s="21"/>
      <c r="X66" s="21"/>
      <c r="Y66" s="21"/>
      <c r="Z66" s="21"/>
    </row>
    <row r="67" spans="1:26" s="22" customFormat="1" ht="294" customHeight="1" x14ac:dyDescent="0.2">
      <c r="A67" s="96">
        <v>46</v>
      </c>
      <c r="B67" s="111" t="s">
        <v>137</v>
      </c>
      <c r="C67" s="111" t="s">
        <v>138</v>
      </c>
      <c r="D67" s="96" t="s">
        <v>139</v>
      </c>
      <c r="E67" s="111" t="s">
        <v>104</v>
      </c>
      <c r="F67" s="92" t="s">
        <v>93</v>
      </c>
      <c r="G67" s="96" t="s">
        <v>167</v>
      </c>
      <c r="H67" s="96" t="s">
        <v>146</v>
      </c>
      <c r="I67" s="96" t="s">
        <v>331</v>
      </c>
      <c r="J67" s="92" t="s">
        <v>31</v>
      </c>
      <c r="K67" s="92" t="s">
        <v>56</v>
      </c>
      <c r="L67" s="99" t="s">
        <v>332</v>
      </c>
      <c r="M67" s="96" t="s">
        <v>142</v>
      </c>
      <c r="N67" s="96" t="s">
        <v>147</v>
      </c>
      <c r="O67" s="100" t="str">
        <f>"01.2024"</f>
        <v>01.2024</v>
      </c>
      <c r="P67" s="96" t="s">
        <v>63</v>
      </c>
      <c r="Q67" s="96" t="s">
        <v>60</v>
      </c>
      <c r="R67" s="90" t="s">
        <v>32</v>
      </c>
      <c r="S67" s="96" t="s">
        <v>77</v>
      </c>
      <c r="T67" s="96">
        <v>0</v>
      </c>
      <c r="U67" s="96" t="s">
        <v>33</v>
      </c>
      <c r="V67" s="90" t="s">
        <v>80</v>
      </c>
      <c r="W67" s="98"/>
      <c r="X67" s="98"/>
      <c r="Y67" s="98"/>
      <c r="Z67" s="98"/>
    </row>
    <row r="68" spans="1:26" s="22" customFormat="1" ht="324" customHeight="1" x14ac:dyDescent="0.2">
      <c r="A68" s="97"/>
      <c r="B68" s="112"/>
      <c r="C68" s="112"/>
      <c r="D68" s="113"/>
      <c r="E68" s="97"/>
      <c r="F68" s="114"/>
      <c r="G68" s="115"/>
      <c r="H68" s="97"/>
      <c r="I68" s="97"/>
      <c r="J68" s="97"/>
      <c r="K68" s="97"/>
      <c r="L68" s="97"/>
      <c r="M68" s="97"/>
      <c r="N68" s="97"/>
      <c r="O68" s="97"/>
      <c r="P68" s="97"/>
      <c r="Q68" s="97"/>
      <c r="R68" s="97"/>
      <c r="S68" s="97"/>
      <c r="T68" s="97"/>
      <c r="U68" s="97"/>
      <c r="V68" s="97"/>
      <c r="W68" s="97"/>
      <c r="X68" s="97"/>
      <c r="Y68" s="97"/>
      <c r="Z68" s="97"/>
    </row>
    <row r="69" spans="1:26" ht="93" customHeight="1" x14ac:dyDescent="0.2">
      <c r="A69" s="56">
        <v>47</v>
      </c>
      <c r="B69" s="57" t="s">
        <v>388</v>
      </c>
      <c r="C69" s="57" t="s">
        <v>389</v>
      </c>
      <c r="D69" s="56" t="s">
        <v>390</v>
      </c>
      <c r="E69" s="57" t="s">
        <v>391</v>
      </c>
      <c r="F69" s="10" t="s">
        <v>175</v>
      </c>
      <c r="G69" s="56" t="s">
        <v>392</v>
      </c>
      <c r="H69" s="56" t="s">
        <v>393</v>
      </c>
      <c r="I69" s="56" t="s">
        <v>394</v>
      </c>
      <c r="J69" s="10" t="s">
        <v>31</v>
      </c>
      <c r="K69" s="10" t="s">
        <v>56</v>
      </c>
      <c r="L69" s="58" t="s">
        <v>395</v>
      </c>
      <c r="M69" s="56" t="s">
        <v>142</v>
      </c>
      <c r="N69" s="56">
        <v>12.202199999999999</v>
      </c>
      <c r="O69" s="56">
        <v>1.2023999999999999</v>
      </c>
      <c r="P69" s="56" t="s">
        <v>57</v>
      </c>
      <c r="Q69" s="56" t="s">
        <v>77</v>
      </c>
      <c r="R69" s="12" t="s">
        <v>32</v>
      </c>
      <c r="S69" s="56" t="s">
        <v>77</v>
      </c>
      <c r="T69" s="56">
        <v>0</v>
      </c>
      <c r="U69" s="56">
        <v>0</v>
      </c>
      <c r="V69" s="59" t="s">
        <v>80</v>
      </c>
      <c r="W69" s="60"/>
      <c r="X69" s="60"/>
      <c r="Y69" s="60"/>
      <c r="Z69" s="60"/>
    </row>
    <row r="70" spans="1:26" ht="78.75" x14ac:dyDescent="0.2">
      <c r="A70" s="56">
        <v>48</v>
      </c>
      <c r="B70" s="57" t="s">
        <v>396</v>
      </c>
      <c r="C70" s="57" t="s">
        <v>397</v>
      </c>
      <c r="D70" s="56" t="s">
        <v>134</v>
      </c>
      <c r="E70" s="57" t="s">
        <v>398</v>
      </c>
      <c r="F70" s="10" t="s">
        <v>175</v>
      </c>
      <c r="G70" s="56" t="s">
        <v>399</v>
      </c>
      <c r="H70" s="56" t="s">
        <v>400</v>
      </c>
      <c r="I70" s="56" t="s">
        <v>401</v>
      </c>
      <c r="J70" s="10" t="s">
        <v>31</v>
      </c>
      <c r="K70" s="10" t="s">
        <v>56</v>
      </c>
      <c r="L70" s="58" t="s">
        <v>402</v>
      </c>
      <c r="M70" s="56" t="s">
        <v>142</v>
      </c>
      <c r="N70" s="56">
        <v>12.202199999999999</v>
      </c>
      <c r="O70" s="56">
        <v>1.2023999999999999</v>
      </c>
      <c r="P70" s="56" t="s">
        <v>57</v>
      </c>
      <c r="Q70" s="56" t="s">
        <v>77</v>
      </c>
      <c r="R70" s="12" t="s">
        <v>32</v>
      </c>
      <c r="S70" s="56" t="s">
        <v>77</v>
      </c>
      <c r="T70" s="56">
        <v>0</v>
      </c>
      <c r="U70" s="56">
        <v>0</v>
      </c>
      <c r="V70" s="59" t="s">
        <v>80</v>
      </c>
      <c r="W70" s="60"/>
      <c r="X70" s="60"/>
      <c r="Y70" s="60"/>
      <c r="Z70" s="60"/>
    </row>
    <row r="71" spans="1:26" ht="78.75" x14ac:dyDescent="0.2">
      <c r="A71" s="56">
        <v>49</v>
      </c>
      <c r="B71" s="61" t="s">
        <v>403</v>
      </c>
      <c r="C71" s="61" t="s">
        <v>105</v>
      </c>
      <c r="D71" s="56" t="s">
        <v>133</v>
      </c>
      <c r="E71" s="57" t="s">
        <v>174</v>
      </c>
      <c r="F71" s="10" t="s">
        <v>175</v>
      </c>
      <c r="G71" s="56"/>
      <c r="H71" s="56"/>
      <c r="I71" s="56" t="s">
        <v>404</v>
      </c>
      <c r="J71" s="10" t="s">
        <v>31</v>
      </c>
      <c r="K71" s="10" t="s">
        <v>56</v>
      </c>
      <c r="L71" s="58" t="s">
        <v>405</v>
      </c>
      <c r="M71" s="56" t="s">
        <v>142</v>
      </c>
      <c r="N71" s="56">
        <v>12.202199999999999</v>
      </c>
      <c r="O71" s="56">
        <v>1.2023999999999999</v>
      </c>
      <c r="P71" s="56" t="s">
        <v>57</v>
      </c>
      <c r="Q71" s="56" t="s">
        <v>77</v>
      </c>
      <c r="R71" s="12" t="s">
        <v>32</v>
      </c>
      <c r="S71" s="56" t="s">
        <v>77</v>
      </c>
      <c r="T71" s="56">
        <v>0</v>
      </c>
      <c r="U71" s="56">
        <v>0</v>
      </c>
      <c r="V71" s="59" t="s">
        <v>80</v>
      </c>
      <c r="W71" s="60"/>
      <c r="X71" s="60"/>
      <c r="Y71" s="60"/>
      <c r="Z71" s="60"/>
    </row>
    <row r="72" spans="1:26" s="22" customFormat="1" ht="67.5" x14ac:dyDescent="0.2">
      <c r="A72" s="15">
        <v>50</v>
      </c>
      <c r="B72" s="17">
        <v>18.12</v>
      </c>
      <c r="C72" s="15" t="s">
        <v>169</v>
      </c>
      <c r="D72" s="15" t="s">
        <v>133</v>
      </c>
      <c r="E72" s="15" t="s">
        <v>218</v>
      </c>
      <c r="F72" s="10" t="s">
        <v>93</v>
      </c>
      <c r="G72" s="18"/>
      <c r="H72" s="15"/>
      <c r="I72" s="15" t="s">
        <v>219</v>
      </c>
      <c r="J72" s="10" t="s">
        <v>31</v>
      </c>
      <c r="K72" s="10" t="s">
        <v>56</v>
      </c>
      <c r="L72" s="11" t="s">
        <v>369</v>
      </c>
      <c r="M72" s="9" t="s">
        <v>142</v>
      </c>
      <c r="N72" s="9">
        <v>5.2022000000000004</v>
      </c>
      <c r="O72" s="40">
        <v>1.2022999999999999</v>
      </c>
      <c r="P72" s="15" t="s">
        <v>118</v>
      </c>
      <c r="Q72" s="15" t="s">
        <v>60</v>
      </c>
      <c r="R72" s="12" t="s">
        <v>32</v>
      </c>
      <c r="S72" s="15" t="s">
        <v>77</v>
      </c>
      <c r="T72" s="12" t="s">
        <v>77</v>
      </c>
      <c r="U72" s="12" t="s">
        <v>33</v>
      </c>
      <c r="V72" s="20" t="s">
        <v>80</v>
      </c>
      <c r="W72" s="21"/>
      <c r="X72" s="21"/>
      <c r="Y72" s="21"/>
      <c r="Z72" s="21"/>
    </row>
    <row r="73" spans="1:26" s="80" customFormat="1" ht="67.5" x14ac:dyDescent="0.2">
      <c r="A73" s="74">
        <v>51</v>
      </c>
      <c r="B73" s="74">
        <v>95.11</v>
      </c>
      <c r="C73" s="74" t="s">
        <v>220</v>
      </c>
      <c r="D73" s="74" t="s">
        <v>133</v>
      </c>
      <c r="E73" s="74" t="s">
        <v>221</v>
      </c>
      <c r="F73" s="75" t="s">
        <v>93</v>
      </c>
      <c r="G73" s="75"/>
      <c r="H73" s="74"/>
      <c r="I73" s="74" t="s">
        <v>219</v>
      </c>
      <c r="J73" s="75" t="s">
        <v>31</v>
      </c>
      <c r="K73" s="75" t="s">
        <v>56</v>
      </c>
      <c r="L73" s="76" t="s">
        <v>370</v>
      </c>
      <c r="M73" s="74" t="s">
        <v>142</v>
      </c>
      <c r="N73" s="74">
        <v>5.2022000000000004</v>
      </c>
      <c r="O73" s="74">
        <v>1.2022999999999999</v>
      </c>
      <c r="P73" s="74" t="s">
        <v>118</v>
      </c>
      <c r="Q73" s="74" t="s">
        <v>60</v>
      </c>
      <c r="R73" s="77" t="s">
        <v>32</v>
      </c>
      <c r="S73" s="74" t="s">
        <v>77</v>
      </c>
      <c r="T73" s="77" t="s">
        <v>77</v>
      </c>
      <c r="U73" s="77" t="s">
        <v>33</v>
      </c>
      <c r="V73" s="78" t="s">
        <v>80</v>
      </c>
      <c r="W73" s="79"/>
      <c r="X73" s="79"/>
      <c r="Y73" s="79"/>
      <c r="Z73" s="79"/>
    </row>
    <row r="74" spans="1:26" ht="78.75" x14ac:dyDescent="0.2">
      <c r="A74" s="56">
        <v>52</v>
      </c>
      <c r="B74" s="57" t="s">
        <v>168</v>
      </c>
      <c r="C74" s="57" t="s">
        <v>169</v>
      </c>
      <c r="D74" s="56" t="s">
        <v>133</v>
      </c>
      <c r="E74" s="57" t="s">
        <v>408</v>
      </c>
      <c r="F74" s="53" t="s">
        <v>93</v>
      </c>
      <c r="G74" s="56"/>
      <c r="H74" s="56"/>
      <c r="I74" s="56" t="s">
        <v>404</v>
      </c>
      <c r="J74" s="53" t="s">
        <v>31</v>
      </c>
      <c r="K74" s="53" t="s">
        <v>56</v>
      </c>
      <c r="L74" s="58" t="s">
        <v>409</v>
      </c>
      <c r="M74" s="56" t="s">
        <v>142</v>
      </c>
      <c r="N74" s="56">
        <v>12.202199999999999</v>
      </c>
      <c r="O74" s="56">
        <v>1.2023999999999999</v>
      </c>
      <c r="P74" s="56" t="s">
        <v>148</v>
      </c>
      <c r="Q74" s="56" t="s">
        <v>60</v>
      </c>
      <c r="R74" s="55" t="s">
        <v>32</v>
      </c>
      <c r="S74" s="56" t="s">
        <v>60</v>
      </c>
      <c r="T74" s="56">
        <v>0</v>
      </c>
      <c r="U74" s="56">
        <v>0</v>
      </c>
      <c r="V74" s="59" t="s">
        <v>80</v>
      </c>
      <c r="W74" s="60"/>
      <c r="X74" s="60"/>
      <c r="Y74" s="60"/>
      <c r="Z74" s="60"/>
    </row>
    <row r="75" spans="1:26" ht="78.75" x14ac:dyDescent="0.2">
      <c r="A75" s="56">
        <v>53</v>
      </c>
      <c r="B75" s="57" t="s">
        <v>484</v>
      </c>
      <c r="C75" s="57" t="s">
        <v>204</v>
      </c>
      <c r="D75" s="56" t="s">
        <v>133</v>
      </c>
      <c r="E75" s="57" t="s">
        <v>410</v>
      </c>
      <c r="F75" s="53" t="s">
        <v>93</v>
      </c>
      <c r="G75" s="56"/>
      <c r="H75" s="56"/>
      <c r="I75" s="56" t="s">
        <v>404</v>
      </c>
      <c r="J75" s="53" t="s">
        <v>31</v>
      </c>
      <c r="K75" s="53" t="s">
        <v>56</v>
      </c>
      <c r="L75" s="58" t="s">
        <v>411</v>
      </c>
      <c r="M75" s="56" t="s">
        <v>142</v>
      </c>
      <c r="N75" s="56">
        <v>12.202199999999999</v>
      </c>
      <c r="O75" s="56">
        <v>1.2023999999999999</v>
      </c>
      <c r="P75" s="56" t="s">
        <v>148</v>
      </c>
      <c r="Q75" s="56" t="s">
        <v>60</v>
      </c>
      <c r="R75" s="55" t="s">
        <v>32</v>
      </c>
      <c r="S75" s="56" t="s">
        <v>60</v>
      </c>
      <c r="T75" s="56">
        <v>0</v>
      </c>
      <c r="U75" s="56">
        <v>0</v>
      </c>
      <c r="V75" s="59" t="s">
        <v>80</v>
      </c>
      <c r="W75" s="60"/>
      <c r="X75" s="60"/>
      <c r="Y75" s="60"/>
      <c r="Z75" s="60"/>
    </row>
    <row r="76" spans="1:26" ht="294" customHeight="1" x14ac:dyDescent="0.2">
      <c r="A76" s="89">
        <v>54</v>
      </c>
      <c r="B76" s="116" t="s">
        <v>137</v>
      </c>
      <c r="C76" s="116" t="s">
        <v>138</v>
      </c>
      <c r="D76" s="89" t="s">
        <v>139</v>
      </c>
      <c r="E76" s="116" t="s">
        <v>104</v>
      </c>
      <c r="F76" s="92" t="s">
        <v>175</v>
      </c>
      <c r="G76" s="89" t="s">
        <v>167</v>
      </c>
      <c r="H76" s="89" t="s">
        <v>146</v>
      </c>
      <c r="I76" s="89" t="s">
        <v>412</v>
      </c>
      <c r="J76" s="92" t="s">
        <v>31</v>
      </c>
      <c r="K76" s="92" t="s">
        <v>56</v>
      </c>
      <c r="L76" s="94" t="s">
        <v>413</v>
      </c>
      <c r="M76" s="89" t="s">
        <v>142</v>
      </c>
      <c r="N76" s="89" t="s">
        <v>147</v>
      </c>
      <c r="O76" s="86" t="str">
        <f>"02.2023"</f>
        <v>02.2023</v>
      </c>
      <c r="P76" s="87" t="s">
        <v>57</v>
      </c>
      <c r="Q76" s="89" t="s">
        <v>77</v>
      </c>
      <c r="R76" s="90" t="s">
        <v>32</v>
      </c>
      <c r="S76" s="89" t="s">
        <v>77</v>
      </c>
      <c r="T76" s="89">
        <v>0</v>
      </c>
      <c r="U76" s="89" t="s">
        <v>33</v>
      </c>
      <c r="V76" s="91" t="s">
        <v>80</v>
      </c>
      <c r="W76" s="84"/>
      <c r="X76" s="84"/>
      <c r="Y76" s="84"/>
      <c r="Z76" s="84"/>
    </row>
    <row r="77" spans="1:26" ht="324" customHeight="1" x14ac:dyDescent="0.2">
      <c r="A77" s="85"/>
      <c r="B77" s="117"/>
      <c r="C77" s="117"/>
      <c r="D77" s="118"/>
      <c r="E77" s="85"/>
      <c r="F77" s="85"/>
      <c r="G77" s="93"/>
      <c r="H77" s="85"/>
      <c r="I77" s="85"/>
      <c r="J77" s="85"/>
      <c r="K77" s="85"/>
      <c r="L77" s="95"/>
      <c r="M77" s="85"/>
      <c r="N77" s="85"/>
      <c r="O77" s="85"/>
      <c r="P77" s="88"/>
      <c r="Q77" s="85"/>
      <c r="R77" s="85"/>
      <c r="S77" s="85"/>
      <c r="T77" s="85"/>
      <c r="U77" s="85"/>
      <c r="V77" s="85"/>
      <c r="W77" s="85"/>
      <c r="X77" s="85"/>
      <c r="Y77" s="85"/>
      <c r="Z77" s="85"/>
    </row>
    <row r="78" spans="1:26" s="22" customFormat="1" ht="67.5" x14ac:dyDescent="0.2">
      <c r="A78" s="15">
        <v>55</v>
      </c>
      <c r="B78" s="17" t="s">
        <v>65</v>
      </c>
      <c r="C78" s="15" t="s">
        <v>66</v>
      </c>
      <c r="D78" s="15" t="s">
        <v>132</v>
      </c>
      <c r="E78" s="15" t="s">
        <v>222</v>
      </c>
      <c r="F78" s="10" t="s">
        <v>93</v>
      </c>
      <c r="G78" s="18"/>
      <c r="H78" s="15"/>
      <c r="I78" s="15" t="s">
        <v>219</v>
      </c>
      <c r="J78" s="10" t="s">
        <v>31</v>
      </c>
      <c r="K78" s="10" t="s">
        <v>56</v>
      </c>
      <c r="L78" s="17" t="s">
        <v>371</v>
      </c>
      <c r="M78" s="15" t="s">
        <v>142</v>
      </c>
      <c r="N78" s="15">
        <v>5.2022000000000004</v>
      </c>
      <c r="O78" s="15">
        <v>1.2022999999999999</v>
      </c>
      <c r="P78" s="15" t="s">
        <v>118</v>
      </c>
      <c r="Q78" s="15" t="s">
        <v>60</v>
      </c>
      <c r="R78" s="12" t="s">
        <v>32</v>
      </c>
      <c r="S78" s="15" t="s">
        <v>77</v>
      </c>
      <c r="T78" s="12" t="s">
        <v>77</v>
      </c>
      <c r="U78" s="12" t="s">
        <v>33</v>
      </c>
      <c r="V78" s="20" t="s">
        <v>80</v>
      </c>
      <c r="W78" s="21"/>
      <c r="X78" s="21"/>
      <c r="Y78" s="21"/>
      <c r="Z78" s="21"/>
    </row>
    <row r="79" spans="1:26" s="22" customFormat="1" ht="72" customHeight="1" x14ac:dyDescent="0.2">
      <c r="A79" s="15">
        <v>56</v>
      </c>
      <c r="B79" s="17" t="s">
        <v>102</v>
      </c>
      <c r="C79" s="15" t="s">
        <v>111</v>
      </c>
      <c r="D79" s="15" t="s">
        <v>133</v>
      </c>
      <c r="E79" s="15" t="s">
        <v>224</v>
      </c>
      <c r="F79" s="10" t="s">
        <v>225</v>
      </c>
      <c r="G79" s="18" t="s">
        <v>160</v>
      </c>
      <c r="H79" s="15" t="s">
        <v>103</v>
      </c>
      <c r="I79" s="15" t="s">
        <v>223</v>
      </c>
      <c r="J79" s="10" t="s">
        <v>31</v>
      </c>
      <c r="K79" s="10" t="s">
        <v>56</v>
      </c>
      <c r="L79" s="17" t="s">
        <v>372</v>
      </c>
      <c r="M79" s="15" t="s">
        <v>142</v>
      </c>
      <c r="N79" s="15">
        <v>6.2022000000000004</v>
      </c>
      <c r="O79" s="15">
        <v>1.2022999999999999</v>
      </c>
      <c r="P79" s="40" t="s">
        <v>57</v>
      </c>
      <c r="Q79" s="15" t="s">
        <v>77</v>
      </c>
      <c r="R79" s="12" t="s">
        <v>32</v>
      </c>
      <c r="S79" s="15" t="s">
        <v>77</v>
      </c>
      <c r="T79" s="12" t="s">
        <v>60</v>
      </c>
      <c r="U79" s="12" t="s">
        <v>33</v>
      </c>
      <c r="V79" s="20" t="s">
        <v>80</v>
      </c>
      <c r="W79" s="21"/>
      <c r="X79" s="21"/>
      <c r="Y79" s="21"/>
      <c r="Z79" s="21"/>
    </row>
    <row r="80" spans="1:26" s="22" customFormat="1" ht="67.5" x14ac:dyDescent="0.2">
      <c r="A80" s="15">
        <v>57</v>
      </c>
      <c r="B80" s="17" t="s">
        <v>102</v>
      </c>
      <c r="C80" s="15" t="s">
        <v>111</v>
      </c>
      <c r="D80" s="15" t="s">
        <v>133</v>
      </c>
      <c r="E80" s="15" t="s">
        <v>226</v>
      </c>
      <c r="F80" s="10" t="s">
        <v>225</v>
      </c>
      <c r="G80" s="18" t="s">
        <v>160</v>
      </c>
      <c r="H80" s="15" t="s">
        <v>103</v>
      </c>
      <c r="I80" s="15" t="s">
        <v>227</v>
      </c>
      <c r="J80" s="10" t="s">
        <v>31</v>
      </c>
      <c r="K80" s="10" t="s">
        <v>56</v>
      </c>
      <c r="L80" s="17" t="s">
        <v>373</v>
      </c>
      <c r="M80" s="15" t="s">
        <v>142</v>
      </c>
      <c r="N80" s="15">
        <v>7.2022000000000004</v>
      </c>
      <c r="O80" s="15">
        <v>1.2022999999999999</v>
      </c>
      <c r="P80" s="40" t="s">
        <v>57</v>
      </c>
      <c r="Q80" s="15" t="s">
        <v>77</v>
      </c>
      <c r="R80" s="12" t="s">
        <v>32</v>
      </c>
      <c r="S80" s="12" t="s">
        <v>77</v>
      </c>
      <c r="T80" s="12" t="s">
        <v>60</v>
      </c>
      <c r="U80" s="12" t="s">
        <v>33</v>
      </c>
      <c r="V80" s="20" t="s">
        <v>80</v>
      </c>
      <c r="W80" s="21"/>
      <c r="X80" s="21"/>
      <c r="Y80" s="21"/>
      <c r="Z80" s="21"/>
    </row>
    <row r="81" spans="1:26" s="22" customFormat="1" ht="78.75" customHeight="1" x14ac:dyDescent="0.2">
      <c r="A81" s="9">
        <v>58</v>
      </c>
      <c r="B81" s="9" t="s">
        <v>229</v>
      </c>
      <c r="C81" s="9" t="s">
        <v>230</v>
      </c>
      <c r="D81" s="9" t="s">
        <v>133</v>
      </c>
      <c r="E81" s="9" t="s">
        <v>231</v>
      </c>
      <c r="F81" s="10" t="s">
        <v>175</v>
      </c>
      <c r="G81" s="9" t="s">
        <v>160</v>
      </c>
      <c r="H81" s="9" t="s">
        <v>233</v>
      </c>
      <c r="I81" s="9" t="s">
        <v>234</v>
      </c>
      <c r="J81" s="10" t="s">
        <v>31</v>
      </c>
      <c r="K81" s="10" t="s">
        <v>56</v>
      </c>
      <c r="L81" s="11" t="s">
        <v>374</v>
      </c>
      <c r="M81" s="9" t="s">
        <v>142</v>
      </c>
      <c r="N81" s="15">
        <v>7.2022000000000004</v>
      </c>
      <c r="O81" s="9">
        <v>1.2022999999999999</v>
      </c>
      <c r="P81" s="9" t="s">
        <v>57</v>
      </c>
      <c r="Q81" s="9" t="s">
        <v>77</v>
      </c>
      <c r="R81" s="12" t="s">
        <v>32</v>
      </c>
      <c r="S81" s="9" t="s">
        <v>77</v>
      </c>
      <c r="T81" s="9" t="s">
        <v>60</v>
      </c>
      <c r="U81" s="9">
        <v>0</v>
      </c>
      <c r="V81" s="12" t="s">
        <v>44</v>
      </c>
      <c r="W81" s="9"/>
      <c r="X81" s="9"/>
      <c r="Y81" s="9"/>
      <c r="Z81" s="9"/>
    </row>
    <row r="82" spans="1:26" s="22" customFormat="1" ht="357.75" customHeight="1" x14ac:dyDescent="0.2">
      <c r="A82" s="148">
        <v>59</v>
      </c>
      <c r="B82" s="27" t="s">
        <v>242</v>
      </c>
      <c r="C82" s="27" t="s">
        <v>238</v>
      </c>
      <c r="D82" s="96" t="s">
        <v>133</v>
      </c>
      <c r="E82" s="96" t="s">
        <v>112</v>
      </c>
      <c r="F82" s="92" t="s">
        <v>93</v>
      </c>
      <c r="G82" s="27" t="s">
        <v>239</v>
      </c>
      <c r="H82" s="27" t="s">
        <v>240</v>
      </c>
      <c r="I82" s="27" t="s">
        <v>241</v>
      </c>
      <c r="J82" s="92" t="s">
        <v>31</v>
      </c>
      <c r="K82" s="92" t="s">
        <v>56</v>
      </c>
      <c r="L82" s="99" t="s">
        <v>375</v>
      </c>
      <c r="M82" s="96" t="s">
        <v>142</v>
      </c>
      <c r="N82" s="96">
        <v>8.2021999999999995</v>
      </c>
      <c r="O82" s="96">
        <v>9.2022999999999993</v>
      </c>
      <c r="P82" s="96" t="s">
        <v>119</v>
      </c>
      <c r="Q82" s="96" t="s">
        <v>60</v>
      </c>
      <c r="R82" s="90" t="s">
        <v>32</v>
      </c>
      <c r="S82" s="96" t="s">
        <v>77</v>
      </c>
      <c r="T82" s="96" t="s">
        <v>60</v>
      </c>
      <c r="U82" s="96">
        <v>0</v>
      </c>
      <c r="V82" s="90" t="s">
        <v>44</v>
      </c>
      <c r="W82" s="96"/>
      <c r="X82" s="96"/>
      <c r="Y82" s="96"/>
      <c r="Z82" s="96"/>
    </row>
    <row r="83" spans="1:26" s="22" customFormat="1" ht="357.6" customHeight="1" x14ac:dyDescent="0.2">
      <c r="A83" s="149"/>
      <c r="B83" s="62" t="s">
        <v>242</v>
      </c>
      <c r="C83" s="62" t="s">
        <v>238</v>
      </c>
      <c r="D83" s="147"/>
      <c r="E83" s="147"/>
      <c r="F83" s="147"/>
      <c r="G83" s="62" t="s">
        <v>239</v>
      </c>
      <c r="H83" s="62" t="s">
        <v>240</v>
      </c>
      <c r="I83" s="62" t="s">
        <v>241</v>
      </c>
      <c r="J83" s="147"/>
      <c r="K83" s="147"/>
      <c r="L83" s="99"/>
      <c r="M83" s="147"/>
      <c r="N83" s="147"/>
      <c r="O83" s="147"/>
      <c r="P83" s="147"/>
      <c r="Q83" s="147"/>
      <c r="R83" s="147"/>
      <c r="S83" s="147"/>
      <c r="T83" s="147"/>
      <c r="U83" s="147"/>
      <c r="V83" s="147"/>
      <c r="W83" s="147"/>
      <c r="X83" s="147"/>
      <c r="Y83" s="147"/>
      <c r="Z83" s="147"/>
    </row>
    <row r="84" spans="1:26" s="16" customFormat="1" ht="67.5" x14ac:dyDescent="0.2">
      <c r="A84" s="9">
        <v>60</v>
      </c>
      <c r="B84" s="9" t="s">
        <v>116</v>
      </c>
      <c r="C84" s="9" t="s">
        <v>117</v>
      </c>
      <c r="D84" s="9" t="s">
        <v>133</v>
      </c>
      <c r="E84" s="9" t="s">
        <v>171</v>
      </c>
      <c r="F84" s="10" t="s">
        <v>93</v>
      </c>
      <c r="G84" s="10" t="s">
        <v>161</v>
      </c>
      <c r="H84" s="9" t="s">
        <v>99</v>
      </c>
      <c r="I84" s="9">
        <v>9</v>
      </c>
      <c r="J84" s="10" t="s">
        <v>31</v>
      </c>
      <c r="K84" s="10" t="s">
        <v>56</v>
      </c>
      <c r="L84" s="11" t="s">
        <v>377</v>
      </c>
      <c r="M84" s="9" t="s">
        <v>142</v>
      </c>
      <c r="N84" s="9">
        <v>2.2021999999999999</v>
      </c>
      <c r="O84" s="9" t="s">
        <v>156</v>
      </c>
      <c r="P84" s="9" t="s">
        <v>148</v>
      </c>
      <c r="Q84" s="9" t="s">
        <v>60</v>
      </c>
      <c r="R84" s="12" t="s">
        <v>32</v>
      </c>
      <c r="S84" s="9" t="s">
        <v>60</v>
      </c>
      <c r="T84" s="12" t="s">
        <v>77</v>
      </c>
      <c r="U84" s="12" t="s">
        <v>33</v>
      </c>
      <c r="V84" s="12" t="s">
        <v>80</v>
      </c>
      <c r="W84" s="13"/>
      <c r="X84" s="10"/>
      <c r="Y84" s="13"/>
      <c r="Z84" s="13"/>
    </row>
    <row r="85" spans="1:26" s="22" customFormat="1" ht="72.75" customHeight="1" x14ac:dyDescent="0.2">
      <c r="A85" s="63">
        <v>61</v>
      </c>
      <c r="B85" s="15" t="s">
        <v>229</v>
      </c>
      <c r="C85" s="15" t="s">
        <v>230</v>
      </c>
      <c r="D85" s="15" t="s">
        <v>133</v>
      </c>
      <c r="E85" s="15" t="s">
        <v>243</v>
      </c>
      <c r="F85" s="15" t="s">
        <v>225</v>
      </c>
      <c r="G85" s="15">
        <v>113</v>
      </c>
      <c r="H85" s="15" t="s">
        <v>76</v>
      </c>
      <c r="I85" s="15" t="s">
        <v>244</v>
      </c>
      <c r="J85" s="10" t="s">
        <v>31</v>
      </c>
      <c r="K85" s="10" t="s">
        <v>56</v>
      </c>
      <c r="L85" s="34" t="s">
        <v>376</v>
      </c>
      <c r="M85" s="15" t="s">
        <v>142</v>
      </c>
      <c r="N85" s="15">
        <v>8.2021999999999995</v>
      </c>
      <c r="O85" s="15">
        <v>1.2022999999999999</v>
      </c>
      <c r="P85" s="15" t="s">
        <v>57</v>
      </c>
      <c r="Q85" s="15" t="s">
        <v>77</v>
      </c>
      <c r="R85" s="12" t="s">
        <v>32</v>
      </c>
      <c r="S85" s="15" t="s">
        <v>77</v>
      </c>
      <c r="T85" s="15" t="s">
        <v>60</v>
      </c>
      <c r="U85" s="15">
        <v>0</v>
      </c>
      <c r="V85" s="15" t="s">
        <v>80</v>
      </c>
      <c r="W85" s="15"/>
      <c r="X85" s="15"/>
      <c r="Y85" s="15"/>
      <c r="Z85" s="15"/>
    </row>
    <row r="86" spans="1:26" s="22" customFormat="1" ht="75" customHeight="1" x14ac:dyDescent="0.2">
      <c r="A86" s="63">
        <v>62</v>
      </c>
      <c r="B86" s="15" t="s">
        <v>113</v>
      </c>
      <c r="C86" s="15" t="s">
        <v>246</v>
      </c>
      <c r="D86" s="15" t="s">
        <v>133</v>
      </c>
      <c r="E86" s="15" t="s">
        <v>245</v>
      </c>
      <c r="F86" s="15" t="s">
        <v>93</v>
      </c>
      <c r="G86" s="15">
        <v>876</v>
      </c>
      <c r="H86" s="15" t="s">
        <v>54</v>
      </c>
      <c r="I86" s="15">
        <v>219</v>
      </c>
      <c r="J86" s="10" t="s">
        <v>31</v>
      </c>
      <c r="K86" s="10" t="s">
        <v>56</v>
      </c>
      <c r="L86" s="34" t="s">
        <v>248</v>
      </c>
      <c r="M86" s="15" t="s">
        <v>142</v>
      </c>
      <c r="N86" s="15">
        <v>8.2021999999999995</v>
      </c>
      <c r="O86" s="15">
        <v>1.2022999999999999</v>
      </c>
      <c r="P86" s="15" t="s">
        <v>119</v>
      </c>
      <c r="Q86" s="15" t="s">
        <v>60</v>
      </c>
      <c r="R86" s="12" t="s">
        <v>32</v>
      </c>
      <c r="S86" s="15" t="s">
        <v>77</v>
      </c>
      <c r="T86" s="15" t="s">
        <v>60</v>
      </c>
      <c r="U86" s="15">
        <v>0</v>
      </c>
      <c r="V86" s="15" t="s">
        <v>80</v>
      </c>
      <c r="W86" s="15"/>
      <c r="X86" s="15"/>
      <c r="Y86" s="15"/>
      <c r="Z86" s="15"/>
    </row>
    <row r="87" spans="1:26" s="22" customFormat="1" ht="67.5" x14ac:dyDescent="0.2">
      <c r="A87" s="10" t="s">
        <v>406</v>
      </c>
      <c r="B87" s="12" t="s">
        <v>168</v>
      </c>
      <c r="C87" s="15" t="s">
        <v>169</v>
      </c>
      <c r="D87" s="15" t="s">
        <v>133</v>
      </c>
      <c r="E87" s="15" t="s">
        <v>170</v>
      </c>
      <c r="F87" s="10" t="s">
        <v>93</v>
      </c>
      <c r="G87" s="10"/>
      <c r="H87" s="9" t="s">
        <v>143</v>
      </c>
      <c r="I87" s="9" t="s">
        <v>143</v>
      </c>
      <c r="J87" s="10" t="s">
        <v>31</v>
      </c>
      <c r="K87" s="10" t="s">
        <v>56</v>
      </c>
      <c r="L87" s="17" t="s">
        <v>378</v>
      </c>
      <c r="M87" s="15" t="s">
        <v>142</v>
      </c>
      <c r="N87" s="15">
        <v>1.2021999999999999</v>
      </c>
      <c r="O87" s="15">
        <v>2.2023000000000001</v>
      </c>
      <c r="P87" s="15" t="s">
        <v>148</v>
      </c>
      <c r="Q87" s="15" t="s">
        <v>60</v>
      </c>
      <c r="R87" s="12" t="s">
        <v>32</v>
      </c>
      <c r="S87" s="9" t="s">
        <v>60</v>
      </c>
      <c r="T87" s="12" t="s">
        <v>77</v>
      </c>
      <c r="U87" s="12" t="s">
        <v>33</v>
      </c>
      <c r="V87" s="20" t="s">
        <v>80</v>
      </c>
      <c r="W87" s="21"/>
      <c r="X87" s="21"/>
      <c r="Y87" s="21"/>
      <c r="Z87" s="21"/>
    </row>
    <row r="88" spans="1:26" s="22" customFormat="1" ht="67.5" x14ac:dyDescent="0.2">
      <c r="A88" s="29" t="s">
        <v>101</v>
      </c>
      <c r="B88" s="9">
        <v>61.1</v>
      </c>
      <c r="C88" s="9" t="s">
        <v>105</v>
      </c>
      <c r="D88" s="9" t="s">
        <v>133</v>
      </c>
      <c r="E88" s="9" t="s">
        <v>174</v>
      </c>
      <c r="F88" s="10" t="s">
        <v>175</v>
      </c>
      <c r="G88" s="10"/>
      <c r="H88" s="9"/>
      <c r="I88" s="9"/>
      <c r="J88" s="10" t="s">
        <v>31</v>
      </c>
      <c r="K88" s="10" t="s">
        <v>56</v>
      </c>
      <c r="L88" s="11" t="s">
        <v>379</v>
      </c>
      <c r="M88" s="9" t="s">
        <v>142</v>
      </c>
      <c r="N88" s="9">
        <v>2.2021999999999999</v>
      </c>
      <c r="O88" s="9">
        <v>1.2022999999999999</v>
      </c>
      <c r="P88" s="9" t="s">
        <v>57</v>
      </c>
      <c r="Q88" s="40" t="s">
        <v>77</v>
      </c>
      <c r="R88" s="12" t="s">
        <v>32</v>
      </c>
      <c r="S88" s="9" t="s">
        <v>77</v>
      </c>
      <c r="T88" s="12" t="s">
        <v>77</v>
      </c>
      <c r="U88" s="12" t="s">
        <v>33</v>
      </c>
      <c r="V88" s="20" t="s">
        <v>80</v>
      </c>
      <c r="W88" s="21"/>
      <c r="X88" s="21"/>
      <c r="Y88" s="21"/>
      <c r="Z88" s="21"/>
    </row>
    <row r="89" spans="1:26" s="22" customFormat="1" ht="67.5" x14ac:dyDescent="0.2">
      <c r="A89" s="10" t="s">
        <v>407</v>
      </c>
      <c r="B89" s="24">
        <v>49.5</v>
      </c>
      <c r="C89" s="24" t="s">
        <v>176</v>
      </c>
      <c r="D89" s="24" t="s">
        <v>133</v>
      </c>
      <c r="E89" s="24" t="s">
        <v>177</v>
      </c>
      <c r="F89" s="10" t="s">
        <v>175</v>
      </c>
      <c r="G89" s="10" t="s">
        <v>178</v>
      </c>
      <c r="H89" s="24" t="s">
        <v>179</v>
      </c>
      <c r="I89" s="24">
        <v>263932.01</v>
      </c>
      <c r="J89" s="10" t="s">
        <v>31</v>
      </c>
      <c r="K89" s="10" t="s">
        <v>56</v>
      </c>
      <c r="L89" s="25" t="s">
        <v>380</v>
      </c>
      <c r="M89" s="24" t="s">
        <v>142</v>
      </c>
      <c r="N89" s="9">
        <v>2.2021999999999999</v>
      </c>
      <c r="O89" s="24">
        <v>1.2022999999999999</v>
      </c>
      <c r="P89" s="24" t="s">
        <v>57</v>
      </c>
      <c r="Q89" s="64" t="s">
        <v>77</v>
      </c>
      <c r="R89" s="20" t="s">
        <v>32</v>
      </c>
      <c r="S89" s="28" t="s">
        <v>77</v>
      </c>
      <c r="T89" s="20" t="s">
        <v>60</v>
      </c>
      <c r="U89" s="20" t="s">
        <v>33</v>
      </c>
      <c r="V89" s="20" t="s">
        <v>80</v>
      </c>
      <c r="W89" s="65"/>
      <c r="X89" s="65"/>
      <c r="Y89" s="65"/>
      <c r="Z89" s="65"/>
    </row>
    <row r="90" spans="1:26" s="22" customFormat="1" ht="77.25" customHeight="1" x14ac:dyDescent="0.2">
      <c r="A90" s="63">
        <v>66</v>
      </c>
      <c r="B90" s="35" t="s">
        <v>229</v>
      </c>
      <c r="C90" s="15" t="s">
        <v>230</v>
      </c>
      <c r="D90" s="15" t="s">
        <v>133</v>
      </c>
      <c r="E90" s="15" t="s">
        <v>251</v>
      </c>
      <c r="F90" s="15" t="s">
        <v>175</v>
      </c>
      <c r="G90" s="15">
        <v>113</v>
      </c>
      <c r="H90" s="15" t="s">
        <v>252</v>
      </c>
      <c r="I90" s="15">
        <v>330</v>
      </c>
      <c r="J90" s="10" t="s">
        <v>31</v>
      </c>
      <c r="K90" s="10" t="s">
        <v>56</v>
      </c>
      <c r="L90" s="34" t="s">
        <v>253</v>
      </c>
      <c r="M90" s="15" t="s">
        <v>142</v>
      </c>
      <c r="N90" s="36" t="str">
        <f t="shared" ref="N90" si="0">"09.2022"</f>
        <v>09.2022</v>
      </c>
      <c r="O90" s="36" t="str">
        <f>"01.2023"</f>
        <v>01.2023</v>
      </c>
      <c r="P90" s="15" t="s">
        <v>57</v>
      </c>
      <c r="Q90" s="15" t="s">
        <v>77</v>
      </c>
      <c r="R90" s="12" t="s">
        <v>32</v>
      </c>
      <c r="S90" s="15" t="s">
        <v>77</v>
      </c>
      <c r="T90" s="15" t="s">
        <v>60</v>
      </c>
      <c r="U90" s="15">
        <v>0</v>
      </c>
      <c r="V90" s="15" t="s">
        <v>80</v>
      </c>
      <c r="W90" s="15"/>
      <c r="X90" s="15"/>
      <c r="Y90" s="15"/>
      <c r="Z90" s="15"/>
    </row>
    <row r="91" spans="1:26" s="14" customFormat="1" ht="78.75" x14ac:dyDescent="0.2">
      <c r="A91" s="9">
        <v>67</v>
      </c>
      <c r="B91" s="9" t="s">
        <v>102</v>
      </c>
      <c r="C91" s="9" t="s">
        <v>111</v>
      </c>
      <c r="D91" s="9" t="s">
        <v>134</v>
      </c>
      <c r="E91" s="9" t="s">
        <v>114</v>
      </c>
      <c r="F91" s="10" t="s">
        <v>157</v>
      </c>
      <c r="G91" s="10" t="s">
        <v>160</v>
      </c>
      <c r="H91" s="9" t="s">
        <v>103</v>
      </c>
      <c r="I91" s="9" t="s">
        <v>115</v>
      </c>
      <c r="J91" s="10" t="s">
        <v>31</v>
      </c>
      <c r="K91" s="10" t="s">
        <v>56</v>
      </c>
      <c r="L91" s="11" t="s">
        <v>339</v>
      </c>
      <c r="M91" s="9" t="s">
        <v>142</v>
      </c>
      <c r="N91" s="9" t="s">
        <v>149</v>
      </c>
      <c r="O91" s="9" t="s">
        <v>150</v>
      </c>
      <c r="P91" s="9" t="s">
        <v>57</v>
      </c>
      <c r="Q91" s="9" t="s">
        <v>77</v>
      </c>
      <c r="R91" s="12" t="s">
        <v>32</v>
      </c>
      <c r="S91" s="9" t="s">
        <v>77</v>
      </c>
      <c r="T91" s="12" t="s">
        <v>60</v>
      </c>
      <c r="U91" s="12" t="s">
        <v>33</v>
      </c>
      <c r="V91" s="12" t="s">
        <v>44</v>
      </c>
      <c r="W91" s="13"/>
      <c r="X91" s="10"/>
      <c r="Y91" s="13"/>
      <c r="Z91" s="13"/>
    </row>
    <row r="92" spans="1:26" s="14" customFormat="1" ht="78.75" x14ac:dyDescent="0.2">
      <c r="A92" s="9">
        <v>68</v>
      </c>
      <c r="B92" s="9" t="s">
        <v>100</v>
      </c>
      <c r="C92" s="9" t="s">
        <v>110</v>
      </c>
      <c r="D92" s="9" t="s">
        <v>133</v>
      </c>
      <c r="E92" s="9" t="s">
        <v>109</v>
      </c>
      <c r="F92" s="10" t="s">
        <v>157</v>
      </c>
      <c r="G92" s="15">
        <v>876</v>
      </c>
      <c r="H92" s="9" t="s">
        <v>54</v>
      </c>
      <c r="I92" s="9" t="s">
        <v>9</v>
      </c>
      <c r="J92" s="10" t="s">
        <v>31</v>
      </c>
      <c r="K92" s="10" t="s">
        <v>56</v>
      </c>
      <c r="L92" s="11" t="s">
        <v>340</v>
      </c>
      <c r="M92" s="9" t="s">
        <v>142</v>
      </c>
      <c r="N92" s="9" t="s">
        <v>153</v>
      </c>
      <c r="O92" s="9" t="s">
        <v>154</v>
      </c>
      <c r="P92" s="9" t="s">
        <v>57</v>
      </c>
      <c r="Q92" s="9" t="s">
        <v>77</v>
      </c>
      <c r="R92" s="12" t="s">
        <v>32</v>
      </c>
      <c r="S92" s="9" t="s">
        <v>77</v>
      </c>
      <c r="T92" s="12" t="s">
        <v>60</v>
      </c>
      <c r="U92" s="12" t="s">
        <v>33</v>
      </c>
      <c r="V92" s="12" t="s">
        <v>80</v>
      </c>
      <c r="W92" s="13"/>
      <c r="X92" s="10"/>
      <c r="Y92" s="13"/>
      <c r="Z92" s="13"/>
    </row>
    <row r="93" spans="1:26" s="16" customFormat="1" ht="78.75" x14ac:dyDescent="0.2">
      <c r="A93" s="9">
        <v>69</v>
      </c>
      <c r="B93" s="9" t="s">
        <v>65</v>
      </c>
      <c r="C93" s="9" t="s">
        <v>66</v>
      </c>
      <c r="D93" s="9" t="s">
        <v>131</v>
      </c>
      <c r="E93" s="9" t="s">
        <v>123</v>
      </c>
      <c r="F93" s="10" t="s">
        <v>93</v>
      </c>
      <c r="G93" s="10"/>
      <c r="H93" s="9" t="s">
        <v>143</v>
      </c>
      <c r="I93" s="9" t="s">
        <v>143</v>
      </c>
      <c r="J93" s="10" t="s">
        <v>31</v>
      </c>
      <c r="K93" s="10" t="s">
        <v>56</v>
      </c>
      <c r="L93" s="11" t="s">
        <v>341</v>
      </c>
      <c r="M93" s="9" t="s">
        <v>142</v>
      </c>
      <c r="N93" s="9" t="s">
        <v>155</v>
      </c>
      <c r="O93" s="9" t="s">
        <v>156</v>
      </c>
      <c r="P93" s="9" t="s">
        <v>118</v>
      </c>
      <c r="Q93" s="9" t="s">
        <v>60</v>
      </c>
      <c r="R93" s="12" t="s">
        <v>32</v>
      </c>
      <c r="S93" s="9" t="s">
        <v>77</v>
      </c>
      <c r="T93" s="12" t="s">
        <v>60</v>
      </c>
      <c r="U93" s="12" t="s">
        <v>33</v>
      </c>
      <c r="V93" s="12" t="s">
        <v>80</v>
      </c>
      <c r="W93" s="13"/>
      <c r="X93" s="10"/>
      <c r="Y93" s="13"/>
      <c r="Z93" s="13"/>
    </row>
    <row r="94" spans="1:26" s="16" customFormat="1" ht="94.5" customHeight="1" x14ac:dyDescent="0.2">
      <c r="A94" s="9">
        <v>70</v>
      </c>
      <c r="B94" s="9" t="s">
        <v>97</v>
      </c>
      <c r="C94" s="9" t="s">
        <v>98</v>
      </c>
      <c r="D94" s="9" t="s">
        <v>133</v>
      </c>
      <c r="E94" s="9" t="s">
        <v>124</v>
      </c>
      <c r="F94" s="10" t="s">
        <v>93</v>
      </c>
      <c r="G94" s="10" t="s">
        <v>161</v>
      </c>
      <c r="H94" s="9" t="s">
        <v>99</v>
      </c>
      <c r="I94" s="9" t="s">
        <v>52</v>
      </c>
      <c r="J94" s="10" t="s">
        <v>31</v>
      </c>
      <c r="K94" s="10" t="s">
        <v>56</v>
      </c>
      <c r="L94" s="11" t="s">
        <v>342</v>
      </c>
      <c r="M94" s="9" t="s">
        <v>142</v>
      </c>
      <c r="N94" s="9" t="s">
        <v>147</v>
      </c>
      <c r="O94" s="9" t="s">
        <v>156</v>
      </c>
      <c r="P94" s="9" t="s">
        <v>148</v>
      </c>
      <c r="Q94" s="9" t="s">
        <v>60</v>
      </c>
      <c r="R94" s="12" t="s">
        <v>32</v>
      </c>
      <c r="S94" s="9" t="s">
        <v>60</v>
      </c>
      <c r="T94" s="12" t="s">
        <v>77</v>
      </c>
      <c r="U94" s="12" t="s">
        <v>33</v>
      </c>
      <c r="V94" s="12" t="s">
        <v>80</v>
      </c>
      <c r="W94" s="13"/>
      <c r="X94" s="10"/>
      <c r="Y94" s="13"/>
      <c r="Z94" s="13"/>
    </row>
    <row r="95" spans="1:26" s="14" customFormat="1" ht="78.75" x14ac:dyDescent="0.2">
      <c r="A95" s="9">
        <v>71</v>
      </c>
      <c r="B95" s="9" t="s">
        <v>72</v>
      </c>
      <c r="C95" s="9" t="s">
        <v>73</v>
      </c>
      <c r="D95" s="9" t="s">
        <v>133</v>
      </c>
      <c r="E95" s="9" t="s">
        <v>125</v>
      </c>
      <c r="F95" s="10" t="s">
        <v>93</v>
      </c>
      <c r="G95" s="10" t="s">
        <v>163</v>
      </c>
      <c r="H95" s="9" t="s">
        <v>74</v>
      </c>
      <c r="I95" s="9" t="s">
        <v>126</v>
      </c>
      <c r="J95" s="10" t="s">
        <v>31</v>
      </c>
      <c r="K95" s="10" t="s">
        <v>56</v>
      </c>
      <c r="L95" s="11" t="s">
        <v>343</v>
      </c>
      <c r="M95" s="9" t="s">
        <v>142</v>
      </c>
      <c r="N95" s="9" t="s">
        <v>147</v>
      </c>
      <c r="O95" s="9" t="s">
        <v>156</v>
      </c>
      <c r="P95" s="9" t="s">
        <v>119</v>
      </c>
      <c r="Q95" s="9" t="s">
        <v>60</v>
      </c>
      <c r="R95" s="12" t="s">
        <v>32</v>
      </c>
      <c r="S95" s="9" t="s">
        <v>77</v>
      </c>
      <c r="T95" s="12" t="s">
        <v>77</v>
      </c>
      <c r="U95" s="12" t="s">
        <v>33</v>
      </c>
      <c r="V95" s="12" t="s">
        <v>80</v>
      </c>
      <c r="W95" s="13"/>
      <c r="X95" s="10"/>
      <c r="Y95" s="13"/>
      <c r="Z95" s="13"/>
    </row>
    <row r="96" spans="1:26" s="14" customFormat="1" ht="303.75" customHeight="1" x14ac:dyDescent="0.2">
      <c r="A96" s="109">
        <v>72</v>
      </c>
      <c r="B96" s="109" t="s">
        <v>137</v>
      </c>
      <c r="C96" s="109" t="s">
        <v>138</v>
      </c>
      <c r="D96" s="109" t="s">
        <v>139</v>
      </c>
      <c r="E96" s="141" t="s">
        <v>104</v>
      </c>
      <c r="F96" s="103" t="s">
        <v>93</v>
      </c>
      <c r="G96" s="136" t="s">
        <v>167</v>
      </c>
      <c r="H96" s="109" t="s">
        <v>146</v>
      </c>
      <c r="I96" s="141" t="s">
        <v>144</v>
      </c>
      <c r="J96" s="103" t="s">
        <v>31</v>
      </c>
      <c r="K96" s="136" t="s">
        <v>56</v>
      </c>
      <c r="L96" s="101" t="s">
        <v>344</v>
      </c>
      <c r="M96" s="109" t="s">
        <v>142</v>
      </c>
      <c r="N96" s="109" t="s">
        <v>147</v>
      </c>
      <c r="O96" s="109" t="s">
        <v>156</v>
      </c>
      <c r="P96" s="109" t="s">
        <v>118</v>
      </c>
      <c r="Q96" s="109" t="s">
        <v>60</v>
      </c>
      <c r="R96" s="105" t="s">
        <v>32</v>
      </c>
      <c r="S96" s="107" t="s">
        <v>77</v>
      </c>
      <c r="T96" s="105" t="s">
        <v>77</v>
      </c>
      <c r="U96" s="139" t="s">
        <v>33</v>
      </c>
      <c r="V96" s="139" t="s">
        <v>80</v>
      </c>
      <c r="W96" s="103"/>
      <c r="X96" s="103"/>
      <c r="Y96" s="103"/>
      <c r="Z96" s="103"/>
    </row>
    <row r="97" spans="1:26" s="14" customFormat="1" ht="314.25" customHeight="1" x14ac:dyDescent="0.2">
      <c r="A97" s="110"/>
      <c r="B97" s="110"/>
      <c r="C97" s="110"/>
      <c r="D97" s="110"/>
      <c r="E97" s="142"/>
      <c r="F97" s="104"/>
      <c r="G97" s="137"/>
      <c r="H97" s="110"/>
      <c r="I97" s="142"/>
      <c r="J97" s="104"/>
      <c r="K97" s="137"/>
      <c r="L97" s="102"/>
      <c r="M97" s="110"/>
      <c r="N97" s="110"/>
      <c r="O97" s="110"/>
      <c r="P97" s="110"/>
      <c r="Q97" s="110"/>
      <c r="R97" s="106"/>
      <c r="S97" s="108"/>
      <c r="T97" s="106"/>
      <c r="U97" s="140"/>
      <c r="V97" s="140"/>
      <c r="W97" s="104"/>
      <c r="X97" s="104"/>
      <c r="Y97" s="104"/>
      <c r="Z97" s="104"/>
    </row>
    <row r="98" spans="1:26" s="16" customFormat="1" ht="120" customHeight="1" x14ac:dyDescent="0.2">
      <c r="A98" s="9">
        <v>73</v>
      </c>
      <c r="B98" s="9" t="s">
        <v>92</v>
      </c>
      <c r="C98" s="9" t="s">
        <v>91</v>
      </c>
      <c r="D98" s="9" t="s">
        <v>133</v>
      </c>
      <c r="E98" s="9" t="s">
        <v>127</v>
      </c>
      <c r="F98" s="10" t="s">
        <v>93</v>
      </c>
      <c r="G98" s="10" t="s">
        <v>166</v>
      </c>
      <c r="H98" s="9" t="s">
        <v>96</v>
      </c>
      <c r="I98" s="9" t="s">
        <v>128</v>
      </c>
      <c r="J98" s="10" t="s">
        <v>31</v>
      </c>
      <c r="K98" s="10" t="s">
        <v>56</v>
      </c>
      <c r="L98" s="11" t="s">
        <v>345</v>
      </c>
      <c r="M98" s="9" t="s">
        <v>142</v>
      </c>
      <c r="N98" s="9" t="s">
        <v>147</v>
      </c>
      <c r="O98" s="9" t="s">
        <v>156</v>
      </c>
      <c r="P98" s="9" t="s">
        <v>148</v>
      </c>
      <c r="Q98" s="9" t="s">
        <v>60</v>
      </c>
      <c r="R98" s="12" t="s">
        <v>32</v>
      </c>
      <c r="S98" s="9" t="s">
        <v>60</v>
      </c>
      <c r="T98" s="12" t="s">
        <v>77</v>
      </c>
      <c r="U98" s="12" t="s">
        <v>33</v>
      </c>
      <c r="V98" s="12" t="s">
        <v>80</v>
      </c>
      <c r="W98" s="13"/>
      <c r="X98" s="10"/>
      <c r="Y98" s="13"/>
      <c r="Z98" s="13"/>
    </row>
    <row r="99" spans="1:26" s="16" customFormat="1" ht="78.75" x14ac:dyDescent="0.2">
      <c r="A99" s="9">
        <v>74</v>
      </c>
      <c r="B99" s="9" t="s">
        <v>67</v>
      </c>
      <c r="C99" s="9" t="s">
        <v>68</v>
      </c>
      <c r="D99" s="9" t="s">
        <v>132</v>
      </c>
      <c r="E99" s="9" t="s">
        <v>129</v>
      </c>
      <c r="F99" s="10" t="s">
        <v>157</v>
      </c>
      <c r="G99" s="15">
        <v>114</v>
      </c>
      <c r="H99" s="9" t="s">
        <v>69</v>
      </c>
      <c r="I99" s="9" t="s">
        <v>145</v>
      </c>
      <c r="J99" s="10" t="s">
        <v>31</v>
      </c>
      <c r="K99" s="10" t="s">
        <v>56</v>
      </c>
      <c r="L99" s="11" t="s">
        <v>346</v>
      </c>
      <c r="M99" s="9" t="s">
        <v>142</v>
      </c>
      <c r="N99" s="9" t="s">
        <v>147</v>
      </c>
      <c r="O99" s="9" t="s">
        <v>156</v>
      </c>
      <c r="P99" s="9" t="s">
        <v>57</v>
      </c>
      <c r="Q99" s="9" t="s">
        <v>77</v>
      </c>
      <c r="R99" s="12" t="s">
        <v>32</v>
      </c>
      <c r="S99" s="9" t="s">
        <v>77</v>
      </c>
      <c r="T99" s="12" t="s">
        <v>60</v>
      </c>
      <c r="U99" s="12" t="s">
        <v>33</v>
      </c>
      <c r="V99" s="12" t="s">
        <v>80</v>
      </c>
      <c r="W99" s="13"/>
      <c r="X99" s="10"/>
      <c r="Y99" s="13"/>
      <c r="Z99" s="13"/>
    </row>
    <row r="100" spans="1:26" ht="45" x14ac:dyDescent="0.2">
      <c r="A100" s="9">
        <v>75</v>
      </c>
      <c r="B100" s="9" t="s">
        <v>416</v>
      </c>
      <c r="C100" s="9" t="s">
        <v>417</v>
      </c>
      <c r="D100" s="9" t="s">
        <v>133</v>
      </c>
      <c r="E100" s="9" t="s">
        <v>415</v>
      </c>
      <c r="F100" s="53" t="s">
        <v>93</v>
      </c>
      <c r="G100" s="52">
        <v>876</v>
      </c>
      <c r="H100" s="9" t="s">
        <v>54</v>
      </c>
      <c r="I100" s="9">
        <v>10</v>
      </c>
      <c r="J100" s="53" t="s">
        <v>31</v>
      </c>
      <c r="K100" s="53" t="s">
        <v>56</v>
      </c>
      <c r="L100" s="83">
        <v>211000</v>
      </c>
      <c r="M100" s="9" t="s">
        <v>142</v>
      </c>
      <c r="N100" s="81" t="str">
        <f>"01.2023"</f>
        <v>01.2023</v>
      </c>
      <c r="O100" s="81" t="str">
        <f>"12.2023"</f>
        <v>12.2023</v>
      </c>
      <c r="P100" s="9" t="s">
        <v>148</v>
      </c>
      <c r="Q100" s="9" t="s">
        <v>60</v>
      </c>
      <c r="R100" s="55" t="s">
        <v>32</v>
      </c>
      <c r="S100" s="9" t="s">
        <v>60</v>
      </c>
      <c r="T100" s="55" t="s">
        <v>33</v>
      </c>
      <c r="U100" s="55" t="s">
        <v>33</v>
      </c>
      <c r="V100" s="71" t="s">
        <v>80</v>
      </c>
      <c r="W100" s="13"/>
      <c r="X100" s="53"/>
      <c r="Y100" s="13"/>
      <c r="Z100" s="13"/>
    </row>
    <row r="101" spans="1:26" ht="67.5" x14ac:dyDescent="0.2">
      <c r="A101" s="9">
        <v>76</v>
      </c>
      <c r="B101" s="9" t="s">
        <v>97</v>
      </c>
      <c r="C101" s="9" t="s">
        <v>98</v>
      </c>
      <c r="D101" s="9" t="s">
        <v>133</v>
      </c>
      <c r="E101" s="9" t="s">
        <v>124</v>
      </c>
      <c r="F101" s="53" t="s">
        <v>93</v>
      </c>
      <c r="G101" s="52">
        <v>362</v>
      </c>
      <c r="H101" s="9" t="s">
        <v>99</v>
      </c>
      <c r="I101" s="9">
        <v>12</v>
      </c>
      <c r="J101" s="53" t="s">
        <v>31</v>
      </c>
      <c r="K101" s="53" t="s">
        <v>56</v>
      </c>
      <c r="L101" s="82" t="s">
        <v>418</v>
      </c>
      <c r="M101" s="9" t="s">
        <v>142</v>
      </c>
      <c r="N101" s="81" t="str">
        <f t="shared" ref="N101:N106" si="1">"01.2023"</f>
        <v>01.2023</v>
      </c>
      <c r="O101" s="9" t="str">
        <f>"01.2024"</f>
        <v>01.2024</v>
      </c>
      <c r="P101" s="9" t="s">
        <v>148</v>
      </c>
      <c r="Q101" s="9" t="s">
        <v>60</v>
      </c>
      <c r="R101" s="55" t="s">
        <v>32</v>
      </c>
      <c r="S101" s="9" t="s">
        <v>60</v>
      </c>
      <c r="T101" s="55" t="s">
        <v>33</v>
      </c>
      <c r="U101" s="55" t="s">
        <v>33</v>
      </c>
      <c r="V101" s="71" t="s">
        <v>80</v>
      </c>
      <c r="W101" s="13"/>
      <c r="X101" s="53"/>
      <c r="Y101" s="13"/>
      <c r="Z101" s="13"/>
    </row>
    <row r="102" spans="1:26" ht="45" x14ac:dyDescent="0.2">
      <c r="A102" s="9">
        <v>77</v>
      </c>
      <c r="B102" s="9" t="s">
        <v>419</v>
      </c>
      <c r="C102" s="9" t="s">
        <v>420</v>
      </c>
      <c r="D102" s="9" t="s">
        <v>132</v>
      </c>
      <c r="E102" s="9" t="s">
        <v>421</v>
      </c>
      <c r="F102" s="53" t="s">
        <v>93</v>
      </c>
      <c r="G102" s="52">
        <v>796</v>
      </c>
      <c r="H102" s="9" t="s">
        <v>422</v>
      </c>
      <c r="I102" s="9">
        <v>12</v>
      </c>
      <c r="J102" s="53" t="s">
        <v>31</v>
      </c>
      <c r="K102" s="53" t="s">
        <v>56</v>
      </c>
      <c r="L102" s="83">
        <v>441719</v>
      </c>
      <c r="M102" s="9" t="s">
        <v>142</v>
      </c>
      <c r="N102" s="81" t="str">
        <f t="shared" si="1"/>
        <v>01.2023</v>
      </c>
      <c r="O102" s="9" t="str">
        <f>"05.2023"</f>
        <v>05.2023</v>
      </c>
      <c r="P102" s="9" t="s">
        <v>148</v>
      </c>
      <c r="Q102" s="9" t="s">
        <v>60</v>
      </c>
      <c r="R102" s="55" t="s">
        <v>32</v>
      </c>
      <c r="S102" s="9" t="s">
        <v>60</v>
      </c>
      <c r="T102" s="55" t="s">
        <v>33</v>
      </c>
      <c r="U102" s="55" t="s">
        <v>33</v>
      </c>
      <c r="V102" s="71" t="s">
        <v>80</v>
      </c>
      <c r="W102" s="13"/>
      <c r="X102" s="53"/>
      <c r="Y102" s="13"/>
      <c r="Z102" s="13"/>
    </row>
    <row r="103" spans="1:26" ht="45" x14ac:dyDescent="0.2">
      <c r="A103" s="9">
        <v>78</v>
      </c>
      <c r="B103" s="9" t="s">
        <v>423</v>
      </c>
      <c r="C103" s="9" t="s">
        <v>424</v>
      </c>
      <c r="D103" s="9" t="s">
        <v>132</v>
      </c>
      <c r="E103" s="9" t="s">
        <v>425</v>
      </c>
      <c r="F103" s="53" t="s">
        <v>93</v>
      </c>
      <c r="G103" s="52">
        <v>796</v>
      </c>
      <c r="H103" s="9" t="s">
        <v>422</v>
      </c>
      <c r="I103" s="9">
        <v>12</v>
      </c>
      <c r="J103" s="53" t="s">
        <v>31</v>
      </c>
      <c r="K103" s="53" t="s">
        <v>56</v>
      </c>
      <c r="L103" s="83">
        <v>3101292</v>
      </c>
      <c r="M103" s="9" t="s">
        <v>142</v>
      </c>
      <c r="N103" s="81" t="str">
        <f t="shared" si="1"/>
        <v>01.2023</v>
      </c>
      <c r="O103" s="9" t="str">
        <f>"05.2023"</f>
        <v>05.2023</v>
      </c>
      <c r="P103" s="9" t="s">
        <v>148</v>
      </c>
      <c r="Q103" s="9" t="s">
        <v>60</v>
      </c>
      <c r="R103" s="55" t="s">
        <v>32</v>
      </c>
      <c r="S103" s="9" t="s">
        <v>60</v>
      </c>
      <c r="T103" s="55" t="s">
        <v>33</v>
      </c>
      <c r="U103" s="55" t="s">
        <v>33</v>
      </c>
      <c r="V103" s="71" t="s">
        <v>80</v>
      </c>
      <c r="W103" s="13"/>
      <c r="X103" s="53"/>
      <c r="Y103" s="13"/>
      <c r="Z103" s="13"/>
    </row>
    <row r="104" spans="1:26" ht="45" x14ac:dyDescent="0.2">
      <c r="A104" s="9">
        <v>79</v>
      </c>
      <c r="B104" s="9" t="s">
        <v>426</v>
      </c>
      <c r="C104" s="9" t="s">
        <v>427</v>
      </c>
      <c r="D104" s="9" t="s">
        <v>132</v>
      </c>
      <c r="E104" s="9" t="s">
        <v>428</v>
      </c>
      <c r="F104" s="53" t="s">
        <v>93</v>
      </c>
      <c r="G104" s="52">
        <v>166</v>
      </c>
      <c r="H104" s="9" t="s">
        <v>58</v>
      </c>
      <c r="I104" s="9">
        <v>1450</v>
      </c>
      <c r="J104" s="53" t="s">
        <v>31</v>
      </c>
      <c r="K104" s="53" t="s">
        <v>56</v>
      </c>
      <c r="L104" s="83">
        <v>435000</v>
      </c>
      <c r="M104" s="9" t="s">
        <v>142</v>
      </c>
      <c r="N104" s="81" t="str">
        <f t="shared" si="1"/>
        <v>01.2023</v>
      </c>
      <c r="O104" s="9" t="str">
        <f>"04.2023"</f>
        <v>04.2023</v>
      </c>
      <c r="P104" s="9" t="s">
        <v>148</v>
      </c>
      <c r="Q104" s="9" t="s">
        <v>60</v>
      </c>
      <c r="R104" s="55" t="s">
        <v>32</v>
      </c>
      <c r="S104" s="9" t="s">
        <v>60</v>
      </c>
      <c r="T104" s="55" t="s">
        <v>33</v>
      </c>
      <c r="U104" s="55" t="s">
        <v>33</v>
      </c>
      <c r="V104" s="71" t="s">
        <v>80</v>
      </c>
      <c r="W104" s="13"/>
      <c r="X104" s="53"/>
      <c r="Y104" s="13"/>
      <c r="Z104" s="13"/>
    </row>
    <row r="105" spans="1:26" ht="45" x14ac:dyDescent="0.2">
      <c r="A105" s="9">
        <v>80</v>
      </c>
      <c r="B105" s="81" t="str">
        <f>"08.93"</f>
        <v>08.93</v>
      </c>
      <c r="C105" s="9" t="s">
        <v>429</v>
      </c>
      <c r="D105" s="9" t="s">
        <v>132</v>
      </c>
      <c r="E105" s="9" t="s">
        <v>430</v>
      </c>
      <c r="F105" s="53" t="s">
        <v>93</v>
      </c>
      <c r="G105" s="52">
        <v>168</v>
      </c>
      <c r="H105" s="9" t="s">
        <v>277</v>
      </c>
      <c r="I105" s="9">
        <v>17000</v>
      </c>
      <c r="J105" s="53" t="s">
        <v>31</v>
      </c>
      <c r="K105" s="53" t="s">
        <v>56</v>
      </c>
      <c r="L105" s="83">
        <v>17393650</v>
      </c>
      <c r="M105" s="9" t="s">
        <v>142</v>
      </c>
      <c r="N105" s="81" t="str">
        <f t="shared" si="1"/>
        <v>01.2023</v>
      </c>
      <c r="O105" s="9" t="str">
        <f>"12.2023"</f>
        <v>12.2023</v>
      </c>
      <c r="P105" s="9" t="s">
        <v>148</v>
      </c>
      <c r="Q105" s="9" t="s">
        <v>60</v>
      </c>
      <c r="R105" s="55" t="s">
        <v>32</v>
      </c>
      <c r="S105" s="9" t="s">
        <v>60</v>
      </c>
      <c r="T105" s="55" t="s">
        <v>33</v>
      </c>
      <c r="U105" s="55" t="s">
        <v>33</v>
      </c>
      <c r="V105" s="71" t="s">
        <v>80</v>
      </c>
      <c r="W105" s="13"/>
      <c r="X105" s="53"/>
      <c r="Y105" s="13"/>
      <c r="Z105" s="13"/>
    </row>
    <row r="106" spans="1:26" ht="67.5" x14ac:dyDescent="0.2">
      <c r="A106" s="9">
        <v>81</v>
      </c>
      <c r="B106" s="9" t="s">
        <v>384</v>
      </c>
      <c r="C106" s="9" t="s">
        <v>197</v>
      </c>
      <c r="D106" s="9" t="s">
        <v>133</v>
      </c>
      <c r="E106" s="9" t="s">
        <v>198</v>
      </c>
      <c r="F106" s="53" t="s">
        <v>93</v>
      </c>
      <c r="G106" s="52"/>
      <c r="H106" s="9"/>
      <c r="I106" s="9" t="s">
        <v>219</v>
      </c>
      <c r="J106" s="53" t="s">
        <v>31</v>
      </c>
      <c r="K106" s="53" t="s">
        <v>56</v>
      </c>
      <c r="L106" s="82" t="s">
        <v>431</v>
      </c>
      <c r="M106" s="9" t="s">
        <v>142</v>
      </c>
      <c r="N106" s="81" t="str">
        <f t="shared" si="1"/>
        <v>01.2023</v>
      </c>
      <c r="O106" s="9" t="str">
        <f>"02.2024"</f>
        <v>02.2024</v>
      </c>
      <c r="P106" s="9" t="s">
        <v>118</v>
      </c>
      <c r="Q106" s="9" t="s">
        <v>60</v>
      </c>
      <c r="R106" s="55" t="s">
        <v>32</v>
      </c>
      <c r="S106" s="9" t="s">
        <v>77</v>
      </c>
      <c r="T106" s="55" t="s">
        <v>33</v>
      </c>
      <c r="U106" s="55" t="s">
        <v>33</v>
      </c>
      <c r="V106" s="71" t="s">
        <v>80</v>
      </c>
      <c r="W106" s="13"/>
      <c r="X106" s="53"/>
      <c r="Y106" s="13"/>
      <c r="Z106" s="13"/>
    </row>
    <row r="107" spans="1:26" ht="45" x14ac:dyDescent="0.2">
      <c r="A107" s="9">
        <v>82</v>
      </c>
      <c r="B107" s="9" t="s">
        <v>432</v>
      </c>
      <c r="C107" s="9" t="s">
        <v>433</v>
      </c>
      <c r="D107" s="9" t="s">
        <v>135</v>
      </c>
      <c r="E107" s="9" t="s">
        <v>434</v>
      </c>
      <c r="F107" s="53" t="s">
        <v>93</v>
      </c>
      <c r="G107" s="52">
        <v>876</v>
      </c>
      <c r="H107" s="9" t="s">
        <v>54</v>
      </c>
      <c r="I107" s="9">
        <v>1</v>
      </c>
      <c r="J107" s="53" t="s">
        <v>31</v>
      </c>
      <c r="K107" s="53" t="s">
        <v>56</v>
      </c>
      <c r="L107" s="83">
        <v>6962408.4000000004</v>
      </c>
      <c r="M107" s="9" t="s">
        <v>142</v>
      </c>
      <c r="N107" s="81" t="str">
        <f>"02.2023"</f>
        <v>02.2023</v>
      </c>
      <c r="O107" s="9" t="str">
        <f>"06.2023"</f>
        <v>06.2023</v>
      </c>
      <c r="P107" s="9" t="s">
        <v>63</v>
      </c>
      <c r="Q107" s="9" t="s">
        <v>60</v>
      </c>
      <c r="R107" s="55" t="s">
        <v>32</v>
      </c>
      <c r="S107" s="9" t="s">
        <v>77</v>
      </c>
      <c r="T107" s="55" t="s">
        <v>33</v>
      </c>
      <c r="U107" s="55" t="s">
        <v>33</v>
      </c>
      <c r="V107" s="71" t="s">
        <v>80</v>
      </c>
      <c r="W107" s="13"/>
      <c r="X107" s="53"/>
      <c r="Y107" s="13"/>
      <c r="Z107" s="13"/>
    </row>
    <row r="108" spans="1:26" ht="56.25" x14ac:dyDescent="0.2">
      <c r="A108" s="9">
        <v>83</v>
      </c>
      <c r="B108" s="9" t="s">
        <v>435</v>
      </c>
      <c r="C108" s="9" t="s">
        <v>436</v>
      </c>
      <c r="D108" s="9" t="s">
        <v>437</v>
      </c>
      <c r="E108" s="9" t="s">
        <v>438</v>
      </c>
      <c r="F108" s="53" t="s">
        <v>93</v>
      </c>
      <c r="G108" s="52" t="s">
        <v>439</v>
      </c>
      <c r="H108" s="9" t="s">
        <v>440</v>
      </c>
      <c r="I108" s="9" t="s">
        <v>441</v>
      </c>
      <c r="J108" s="53" t="s">
        <v>31</v>
      </c>
      <c r="K108" s="53" t="s">
        <v>56</v>
      </c>
      <c r="L108" s="83">
        <f>646013.3+540804.3+15596.5+135503+15565.7</f>
        <v>1353482.8</v>
      </c>
      <c r="M108" s="9" t="s">
        <v>142</v>
      </c>
      <c r="N108" s="81" t="str">
        <f>"02.2023"</f>
        <v>02.2023</v>
      </c>
      <c r="O108" s="9" t="str">
        <f>"05.2023"</f>
        <v>05.2023</v>
      </c>
      <c r="P108" s="9" t="s">
        <v>148</v>
      </c>
      <c r="Q108" s="9" t="s">
        <v>60</v>
      </c>
      <c r="R108" s="55" t="s">
        <v>32</v>
      </c>
      <c r="S108" s="9" t="s">
        <v>60</v>
      </c>
      <c r="T108" s="55" t="s">
        <v>33</v>
      </c>
      <c r="U108" s="55" t="s">
        <v>33</v>
      </c>
      <c r="V108" s="71" t="s">
        <v>80</v>
      </c>
      <c r="W108" s="13"/>
      <c r="X108" s="53"/>
      <c r="Y108" s="13"/>
      <c r="Z108" s="13"/>
    </row>
    <row r="109" spans="1:26" ht="45" x14ac:dyDescent="0.2">
      <c r="A109" s="9">
        <v>84</v>
      </c>
      <c r="B109" s="9" t="str">
        <f>"08.12"</f>
        <v>08.12</v>
      </c>
      <c r="C109" s="9" t="str">
        <f>"08.12.11.130"</f>
        <v>08.12.11.130</v>
      </c>
      <c r="D109" s="9" t="s">
        <v>132</v>
      </c>
      <c r="E109" s="9" t="s">
        <v>442</v>
      </c>
      <c r="F109" s="53" t="s">
        <v>93</v>
      </c>
      <c r="G109" s="52">
        <v>168</v>
      </c>
      <c r="H109" s="9" t="s">
        <v>277</v>
      </c>
      <c r="I109" s="9">
        <v>600</v>
      </c>
      <c r="J109" s="53" t="s">
        <v>31</v>
      </c>
      <c r="K109" s="53" t="s">
        <v>56</v>
      </c>
      <c r="L109" s="83">
        <v>523200</v>
      </c>
      <c r="M109" s="9" t="s">
        <v>142</v>
      </c>
      <c r="N109" s="81" t="str">
        <f>"03.2023"</f>
        <v>03.2023</v>
      </c>
      <c r="O109" s="9" t="str">
        <f>"08.2023"</f>
        <v>08.2023</v>
      </c>
      <c r="P109" s="9" t="s">
        <v>148</v>
      </c>
      <c r="Q109" s="9" t="s">
        <v>60</v>
      </c>
      <c r="R109" s="55" t="s">
        <v>32</v>
      </c>
      <c r="S109" s="9" t="s">
        <v>60</v>
      </c>
      <c r="T109" s="55" t="s">
        <v>33</v>
      </c>
      <c r="U109" s="55" t="s">
        <v>33</v>
      </c>
      <c r="V109" s="71" t="s">
        <v>80</v>
      </c>
      <c r="W109" s="13"/>
      <c r="X109" s="53"/>
      <c r="Y109" s="13"/>
      <c r="Z109" s="13"/>
    </row>
    <row r="110" spans="1:26" ht="45" x14ac:dyDescent="0.2">
      <c r="A110" s="9">
        <v>85</v>
      </c>
      <c r="B110" s="9" t="str">
        <f>"08.12"</f>
        <v>08.12</v>
      </c>
      <c r="C110" s="9" t="str">
        <f>"08.12.12.140"</f>
        <v>08.12.12.140</v>
      </c>
      <c r="D110" s="9" t="s">
        <v>132</v>
      </c>
      <c r="E110" s="9" t="s">
        <v>443</v>
      </c>
      <c r="F110" s="53" t="s">
        <v>93</v>
      </c>
      <c r="G110" s="52">
        <v>168</v>
      </c>
      <c r="H110" s="9" t="s">
        <v>277</v>
      </c>
      <c r="I110" s="9">
        <v>300</v>
      </c>
      <c r="J110" s="53" t="s">
        <v>31</v>
      </c>
      <c r="K110" s="53" t="s">
        <v>56</v>
      </c>
      <c r="L110" s="83">
        <v>277500</v>
      </c>
      <c r="M110" s="9" t="s">
        <v>142</v>
      </c>
      <c r="N110" s="81" t="str">
        <f>"03.2023"</f>
        <v>03.2023</v>
      </c>
      <c r="O110" s="9" t="str">
        <f>"08.2023"</f>
        <v>08.2023</v>
      </c>
      <c r="P110" s="9" t="s">
        <v>148</v>
      </c>
      <c r="Q110" s="9" t="s">
        <v>60</v>
      </c>
      <c r="R110" s="55" t="s">
        <v>32</v>
      </c>
      <c r="S110" s="9" t="s">
        <v>60</v>
      </c>
      <c r="T110" s="55" t="s">
        <v>33</v>
      </c>
      <c r="U110" s="55" t="s">
        <v>33</v>
      </c>
      <c r="V110" s="71" t="s">
        <v>80</v>
      </c>
      <c r="W110" s="13"/>
      <c r="X110" s="53"/>
      <c r="Y110" s="13"/>
      <c r="Z110" s="13"/>
    </row>
    <row r="111" spans="1:26" ht="45" x14ac:dyDescent="0.2">
      <c r="A111" s="9">
        <v>86</v>
      </c>
      <c r="B111" s="9" t="s">
        <v>62</v>
      </c>
      <c r="C111" s="9" t="s">
        <v>444</v>
      </c>
      <c r="D111" s="9" t="s">
        <v>133</v>
      </c>
      <c r="E111" s="9" t="s">
        <v>445</v>
      </c>
      <c r="F111" s="53" t="s">
        <v>93</v>
      </c>
      <c r="G111" s="52">
        <v>876</v>
      </c>
      <c r="H111" s="9" t="s">
        <v>54</v>
      </c>
      <c r="I111" s="9">
        <v>82</v>
      </c>
      <c r="J111" s="53" t="s">
        <v>31</v>
      </c>
      <c r="K111" s="53" t="s">
        <v>56</v>
      </c>
      <c r="L111" s="83">
        <v>233200</v>
      </c>
      <c r="M111" s="9" t="s">
        <v>142</v>
      </c>
      <c r="N111" s="81" t="str">
        <f>"03.2023"</f>
        <v>03.2023</v>
      </c>
      <c r="O111" s="9" t="str">
        <f>"06.2023"</f>
        <v>06.2023</v>
      </c>
      <c r="P111" s="9" t="s">
        <v>148</v>
      </c>
      <c r="Q111" s="9" t="s">
        <v>60</v>
      </c>
      <c r="R111" s="55" t="s">
        <v>32</v>
      </c>
      <c r="S111" s="9" t="s">
        <v>60</v>
      </c>
      <c r="T111" s="55" t="s">
        <v>33</v>
      </c>
      <c r="U111" s="55" t="s">
        <v>33</v>
      </c>
      <c r="V111" s="71" t="s">
        <v>80</v>
      </c>
      <c r="W111" s="13"/>
      <c r="X111" s="53"/>
      <c r="Y111" s="13"/>
      <c r="Z111" s="13"/>
    </row>
    <row r="112" spans="1:26" ht="45" x14ac:dyDescent="0.2">
      <c r="A112" s="9">
        <v>87</v>
      </c>
      <c r="B112" s="9" t="s">
        <v>29</v>
      </c>
      <c r="C112" s="9" t="s">
        <v>30</v>
      </c>
      <c r="D112" s="9" t="s">
        <v>135</v>
      </c>
      <c r="E112" s="9" t="s">
        <v>122</v>
      </c>
      <c r="F112" s="53" t="s">
        <v>93</v>
      </c>
      <c r="G112" s="52">
        <v>876</v>
      </c>
      <c r="H112" s="9" t="s">
        <v>54</v>
      </c>
      <c r="I112" s="9">
        <v>1</v>
      </c>
      <c r="J112" s="53" t="s">
        <v>31</v>
      </c>
      <c r="K112" s="53" t="s">
        <v>56</v>
      </c>
      <c r="L112" s="83">
        <v>15701263.6</v>
      </c>
      <c r="M112" s="9" t="s">
        <v>142</v>
      </c>
      <c r="N112" s="81" t="str">
        <f>"03.2023"</f>
        <v>03.2023</v>
      </c>
      <c r="O112" s="9" t="str">
        <f>"12.2023"</f>
        <v>12.2023</v>
      </c>
      <c r="P112" s="9" t="s">
        <v>118</v>
      </c>
      <c r="Q112" s="9" t="s">
        <v>60</v>
      </c>
      <c r="R112" s="55" t="s">
        <v>32</v>
      </c>
      <c r="S112" s="9" t="s">
        <v>77</v>
      </c>
      <c r="T112" s="55" t="s">
        <v>33</v>
      </c>
      <c r="U112" s="55" t="s">
        <v>33</v>
      </c>
      <c r="V112" s="71" t="s">
        <v>80</v>
      </c>
      <c r="W112" s="13"/>
      <c r="X112" s="53"/>
      <c r="Y112" s="13"/>
      <c r="Z112" s="13"/>
    </row>
    <row r="113" spans="1:26" ht="45" x14ac:dyDescent="0.2">
      <c r="A113" s="9">
        <v>88</v>
      </c>
      <c r="B113" s="9" t="s">
        <v>446</v>
      </c>
      <c r="C113" s="9" t="s">
        <v>447</v>
      </c>
      <c r="D113" s="9" t="s">
        <v>132</v>
      </c>
      <c r="E113" s="9" t="s">
        <v>448</v>
      </c>
      <c r="F113" s="53" t="s">
        <v>93</v>
      </c>
      <c r="G113" s="52">
        <v>796</v>
      </c>
      <c r="H113" s="9" t="s">
        <v>422</v>
      </c>
      <c r="I113" s="9">
        <v>26</v>
      </c>
      <c r="J113" s="53" t="s">
        <v>31</v>
      </c>
      <c r="K113" s="53" t="s">
        <v>56</v>
      </c>
      <c r="L113" s="83">
        <v>1773886.81</v>
      </c>
      <c r="M113" s="9" t="s">
        <v>142</v>
      </c>
      <c r="N113" s="81" t="str">
        <f>"04.2023"</f>
        <v>04.2023</v>
      </c>
      <c r="O113" s="9" t="str">
        <f>"08.2023"</f>
        <v>08.2023</v>
      </c>
      <c r="P113" s="9" t="s">
        <v>148</v>
      </c>
      <c r="Q113" s="9" t="s">
        <v>60</v>
      </c>
      <c r="R113" s="55" t="s">
        <v>32</v>
      </c>
      <c r="S113" s="9" t="s">
        <v>60</v>
      </c>
      <c r="T113" s="55" t="s">
        <v>33</v>
      </c>
      <c r="U113" s="55" t="s">
        <v>33</v>
      </c>
      <c r="V113" s="71" t="s">
        <v>80</v>
      </c>
      <c r="W113" s="13"/>
      <c r="X113" s="53"/>
      <c r="Y113" s="13"/>
      <c r="Z113" s="13"/>
    </row>
    <row r="114" spans="1:26" ht="45" x14ac:dyDescent="0.2">
      <c r="A114" s="9">
        <v>89</v>
      </c>
      <c r="B114" s="9" t="s">
        <v>449</v>
      </c>
      <c r="C114" s="9" t="s">
        <v>450</v>
      </c>
      <c r="D114" s="9" t="s">
        <v>132</v>
      </c>
      <c r="E114" s="9" t="s">
        <v>451</v>
      </c>
      <c r="F114" s="53" t="s">
        <v>93</v>
      </c>
      <c r="G114" s="52">
        <v>166</v>
      </c>
      <c r="H114" s="9" t="s">
        <v>58</v>
      </c>
      <c r="I114" s="9">
        <v>3024</v>
      </c>
      <c r="J114" s="53" t="s">
        <v>31</v>
      </c>
      <c r="K114" s="53" t="s">
        <v>56</v>
      </c>
      <c r="L114" s="83">
        <v>468568.8</v>
      </c>
      <c r="M114" s="9" t="s">
        <v>142</v>
      </c>
      <c r="N114" s="81" t="str">
        <f>"04.2023"</f>
        <v>04.2023</v>
      </c>
      <c r="O114" s="9" t="str">
        <f>"07.2023"</f>
        <v>07.2023</v>
      </c>
      <c r="P114" s="9" t="s">
        <v>148</v>
      </c>
      <c r="Q114" s="9" t="s">
        <v>60</v>
      </c>
      <c r="R114" s="55" t="s">
        <v>32</v>
      </c>
      <c r="S114" s="9" t="s">
        <v>60</v>
      </c>
      <c r="T114" s="55" t="s">
        <v>33</v>
      </c>
      <c r="U114" s="55" t="s">
        <v>33</v>
      </c>
      <c r="V114" s="71" t="s">
        <v>80</v>
      </c>
      <c r="W114" s="13"/>
      <c r="X114" s="53"/>
      <c r="Y114" s="13"/>
      <c r="Z114" s="13"/>
    </row>
    <row r="115" spans="1:26" ht="45" x14ac:dyDescent="0.2">
      <c r="A115" s="9">
        <v>90</v>
      </c>
      <c r="B115" s="9" t="s">
        <v>452</v>
      </c>
      <c r="C115" s="9" t="s">
        <v>453</v>
      </c>
      <c r="D115" s="9" t="s">
        <v>132</v>
      </c>
      <c r="E115" s="9" t="s">
        <v>454</v>
      </c>
      <c r="F115" s="53" t="s">
        <v>93</v>
      </c>
      <c r="G115" s="52">
        <v>796</v>
      </c>
      <c r="H115" s="9" t="s">
        <v>422</v>
      </c>
      <c r="I115" s="9">
        <v>20000</v>
      </c>
      <c r="J115" s="53" t="s">
        <v>31</v>
      </c>
      <c r="K115" s="53" t="s">
        <v>56</v>
      </c>
      <c r="L115" s="83">
        <v>1660579.2</v>
      </c>
      <c r="M115" s="9" t="s">
        <v>142</v>
      </c>
      <c r="N115" s="81" t="str">
        <f>"04.2023"</f>
        <v>04.2023</v>
      </c>
      <c r="O115" s="9" t="str">
        <f>"08.2023"</f>
        <v>08.2023</v>
      </c>
      <c r="P115" s="9" t="s">
        <v>148</v>
      </c>
      <c r="Q115" s="9" t="s">
        <v>60</v>
      </c>
      <c r="R115" s="55" t="s">
        <v>32</v>
      </c>
      <c r="S115" s="9" t="s">
        <v>60</v>
      </c>
      <c r="T115" s="55" t="s">
        <v>33</v>
      </c>
      <c r="U115" s="55" t="s">
        <v>33</v>
      </c>
      <c r="V115" s="71" t="s">
        <v>80</v>
      </c>
      <c r="W115" s="13"/>
      <c r="X115" s="53"/>
      <c r="Y115" s="13"/>
      <c r="Z115" s="13"/>
    </row>
    <row r="116" spans="1:26" ht="45" x14ac:dyDescent="0.2">
      <c r="A116" s="9">
        <v>91</v>
      </c>
      <c r="B116" s="9" t="s">
        <v>455</v>
      </c>
      <c r="C116" s="9" t="s">
        <v>456</v>
      </c>
      <c r="D116" s="9" t="s">
        <v>132</v>
      </c>
      <c r="E116" s="9" t="s">
        <v>457</v>
      </c>
      <c r="F116" s="53" t="s">
        <v>93</v>
      </c>
      <c r="G116" s="52">
        <v>166</v>
      </c>
      <c r="H116" s="9" t="s">
        <v>458</v>
      </c>
      <c r="I116" s="9">
        <v>20500</v>
      </c>
      <c r="J116" s="53" t="s">
        <v>31</v>
      </c>
      <c r="K116" s="53" t="s">
        <v>56</v>
      </c>
      <c r="L116" s="83">
        <v>188600</v>
      </c>
      <c r="M116" s="9" t="s">
        <v>142</v>
      </c>
      <c r="N116" s="81" t="str">
        <f>"04.2023"</f>
        <v>04.2023</v>
      </c>
      <c r="O116" s="9" t="str">
        <f>"07.2023"</f>
        <v>07.2023</v>
      </c>
      <c r="P116" s="9" t="s">
        <v>148</v>
      </c>
      <c r="Q116" s="9" t="s">
        <v>60</v>
      </c>
      <c r="R116" s="55" t="s">
        <v>32</v>
      </c>
      <c r="S116" s="9" t="s">
        <v>60</v>
      </c>
      <c r="T116" s="55" t="s">
        <v>33</v>
      </c>
      <c r="U116" s="55" t="s">
        <v>33</v>
      </c>
      <c r="V116" s="71" t="s">
        <v>80</v>
      </c>
      <c r="W116" s="13"/>
      <c r="X116" s="53"/>
      <c r="Y116" s="13"/>
      <c r="Z116" s="13"/>
    </row>
    <row r="117" spans="1:26" ht="45" x14ac:dyDescent="0.2">
      <c r="A117" s="9">
        <v>92</v>
      </c>
      <c r="B117" s="9" t="s">
        <v>459</v>
      </c>
      <c r="C117" s="9" t="s">
        <v>460</v>
      </c>
      <c r="D117" s="9" t="s">
        <v>132</v>
      </c>
      <c r="E117" s="9" t="s">
        <v>461</v>
      </c>
      <c r="F117" s="53" t="s">
        <v>93</v>
      </c>
      <c r="G117" s="52">
        <v>166</v>
      </c>
      <c r="H117" s="9" t="s">
        <v>58</v>
      </c>
      <c r="I117" s="9">
        <v>1350</v>
      </c>
      <c r="J117" s="53" t="s">
        <v>31</v>
      </c>
      <c r="K117" s="53" t="s">
        <v>56</v>
      </c>
      <c r="L117" s="83">
        <v>466952.85</v>
      </c>
      <c r="M117" s="9" t="s">
        <v>142</v>
      </c>
      <c r="N117" s="81" t="str">
        <f>"05.2023"</f>
        <v>05.2023</v>
      </c>
      <c r="O117" s="9" t="str">
        <f>"09.2023"</f>
        <v>09.2023</v>
      </c>
      <c r="P117" s="9" t="s">
        <v>148</v>
      </c>
      <c r="Q117" s="9" t="s">
        <v>60</v>
      </c>
      <c r="R117" s="55" t="s">
        <v>32</v>
      </c>
      <c r="S117" s="9" t="s">
        <v>60</v>
      </c>
      <c r="T117" s="55" t="s">
        <v>33</v>
      </c>
      <c r="U117" s="55" t="s">
        <v>33</v>
      </c>
      <c r="V117" s="71" t="s">
        <v>80</v>
      </c>
      <c r="W117" s="13"/>
      <c r="X117" s="53"/>
      <c r="Y117" s="13"/>
      <c r="Z117" s="13"/>
    </row>
    <row r="118" spans="1:26" ht="45" x14ac:dyDescent="0.2">
      <c r="A118" s="9">
        <v>93</v>
      </c>
      <c r="B118" s="9" t="s">
        <v>463</v>
      </c>
      <c r="C118" s="9" t="s">
        <v>462</v>
      </c>
      <c r="D118" s="9" t="s">
        <v>136</v>
      </c>
      <c r="E118" s="9" t="s">
        <v>464</v>
      </c>
      <c r="F118" s="53" t="s">
        <v>93</v>
      </c>
      <c r="G118" s="52" t="s">
        <v>465</v>
      </c>
      <c r="H118" s="9" t="s">
        <v>466</v>
      </c>
      <c r="I118" s="9" t="s">
        <v>467</v>
      </c>
      <c r="J118" s="53" t="s">
        <v>31</v>
      </c>
      <c r="K118" s="53" t="s">
        <v>56</v>
      </c>
      <c r="L118" s="83">
        <f>32925.72+401864.08+14510.2</f>
        <v>449300.00000000006</v>
      </c>
      <c r="M118" s="9" t="s">
        <v>142</v>
      </c>
      <c r="N118" s="81" t="str">
        <f>"05.2023"</f>
        <v>05.2023</v>
      </c>
      <c r="O118" s="9" t="str">
        <f>"09.2023"</f>
        <v>09.2023</v>
      </c>
      <c r="P118" s="9" t="s">
        <v>148</v>
      </c>
      <c r="Q118" s="9" t="s">
        <v>60</v>
      </c>
      <c r="R118" s="55" t="s">
        <v>32</v>
      </c>
      <c r="S118" s="9" t="s">
        <v>60</v>
      </c>
      <c r="T118" s="55" t="s">
        <v>33</v>
      </c>
      <c r="U118" s="55" t="s">
        <v>33</v>
      </c>
      <c r="V118" s="71" t="s">
        <v>80</v>
      </c>
      <c r="W118" s="13"/>
      <c r="X118" s="53"/>
      <c r="Y118" s="13"/>
      <c r="Z118" s="13"/>
    </row>
    <row r="119" spans="1:26" ht="45" x14ac:dyDescent="0.2">
      <c r="A119" s="9">
        <v>94</v>
      </c>
      <c r="B119" s="9" t="s">
        <v>468</v>
      </c>
      <c r="C119" s="9" t="s">
        <v>469</v>
      </c>
      <c r="D119" s="9" t="s">
        <v>132</v>
      </c>
      <c r="E119" s="9" t="s">
        <v>470</v>
      </c>
      <c r="F119" s="53" t="s">
        <v>93</v>
      </c>
      <c r="G119" s="52">
        <v>796</v>
      </c>
      <c r="H119" s="9" t="s">
        <v>422</v>
      </c>
      <c r="I119" s="9">
        <v>1042</v>
      </c>
      <c r="J119" s="53" t="s">
        <v>31</v>
      </c>
      <c r="K119" s="53" t="s">
        <v>56</v>
      </c>
      <c r="L119" s="83">
        <v>712034</v>
      </c>
      <c r="M119" s="9" t="s">
        <v>142</v>
      </c>
      <c r="N119" s="81" t="str">
        <f>"05.2023"</f>
        <v>05.2023</v>
      </c>
      <c r="O119" s="9" t="str">
        <f>"10.2023"</f>
        <v>10.2023</v>
      </c>
      <c r="P119" s="9" t="s">
        <v>148</v>
      </c>
      <c r="Q119" s="9" t="s">
        <v>60</v>
      </c>
      <c r="R119" s="55" t="s">
        <v>32</v>
      </c>
      <c r="S119" s="9" t="s">
        <v>60</v>
      </c>
      <c r="T119" s="55" t="s">
        <v>33</v>
      </c>
      <c r="U119" s="55" t="s">
        <v>33</v>
      </c>
      <c r="V119" s="71" t="s">
        <v>80</v>
      </c>
      <c r="W119" s="13"/>
      <c r="X119" s="53"/>
      <c r="Y119" s="13"/>
      <c r="Z119" s="13"/>
    </row>
    <row r="120" spans="1:26" ht="45" x14ac:dyDescent="0.2">
      <c r="A120" s="9">
        <v>95</v>
      </c>
      <c r="B120" s="9" t="s">
        <v>449</v>
      </c>
      <c r="C120" s="9" t="s">
        <v>471</v>
      </c>
      <c r="D120" s="9" t="s">
        <v>132</v>
      </c>
      <c r="E120" s="9" t="s">
        <v>472</v>
      </c>
      <c r="F120" s="53" t="s">
        <v>93</v>
      </c>
      <c r="G120" s="52" t="str">
        <f>"055"</f>
        <v>055</v>
      </c>
      <c r="H120" s="9" t="s">
        <v>478</v>
      </c>
      <c r="I120" s="9">
        <v>5700</v>
      </c>
      <c r="J120" s="53" t="s">
        <v>31</v>
      </c>
      <c r="K120" s="53" t="s">
        <v>56</v>
      </c>
      <c r="L120" s="83">
        <v>1436220</v>
      </c>
      <c r="M120" s="9" t="s">
        <v>142</v>
      </c>
      <c r="N120" s="81" t="str">
        <f>"06.2023"</f>
        <v>06.2023</v>
      </c>
      <c r="O120" s="9" t="str">
        <f>"11.2023"</f>
        <v>11.2023</v>
      </c>
      <c r="P120" s="9" t="s">
        <v>148</v>
      </c>
      <c r="Q120" s="9" t="s">
        <v>60</v>
      </c>
      <c r="R120" s="55" t="s">
        <v>32</v>
      </c>
      <c r="S120" s="9" t="s">
        <v>60</v>
      </c>
      <c r="T120" s="55" t="s">
        <v>33</v>
      </c>
      <c r="U120" s="55" t="s">
        <v>33</v>
      </c>
      <c r="V120" s="71" t="s">
        <v>80</v>
      </c>
      <c r="W120" s="13"/>
      <c r="X120" s="53"/>
      <c r="Y120" s="13"/>
      <c r="Z120" s="13"/>
    </row>
    <row r="121" spans="1:26" ht="45" x14ac:dyDescent="0.2">
      <c r="A121" s="9">
        <v>96</v>
      </c>
      <c r="B121" s="9" t="s">
        <v>473</v>
      </c>
      <c r="C121" s="9" t="s">
        <v>474</v>
      </c>
      <c r="D121" s="9" t="s">
        <v>132</v>
      </c>
      <c r="E121" s="9" t="s">
        <v>475</v>
      </c>
      <c r="F121" s="53" t="s">
        <v>93</v>
      </c>
      <c r="G121" s="52" t="str">
        <f>"055"</f>
        <v>055</v>
      </c>
      <c r="H121" s="9" t="s">
        <v>478</v>
      </c>
      <c r="I121" s="9">
        <v>4800</v>
      </c>
      <c r="J121" s="53" t="s">
        <v>31</v>
      </c>
      <c r="K121" s="53" t="s">
        <v>56</v>
      </c>
      <c r="L121" s="83">
        <v>282048</v>
      </c>
      <c r="M121" s="9" t="s">
        <v>142</v>
      </c>
      <c r="N121" s="81" t="str">
        <f t="shared" ref="N121:N124" si="2">"06.2023"</f>
        <v>06.2023</v>
      </c>
      <c r="O121" s="9" t="str">
        <f>"11.2023"</f>
        <v>11.2023</v>
      </c>
      <c r="P121" s="9" t="s">
        <v>148</v>
      </c>
      <c r="Q121" s="9" t="s">
        <v>60</v>
      </c>
      <c r="R121" s="55" t="s">
        <v>32</v>
      </c>
      <c r="S121" s="9" t="s">
        <v>60</v>
      </c>
      <c r="T121" s="55" t="s">
        <v>33</v>
      </c>
      <c r="U121" s="55" t="s">
        <v>33</v>
      </c>
      <c r="V121" s="71" t="s">
        <v>80</v>
      </c>
      <c r="W121" s="13"/>
      <c r="X121" s="53"/>
      <c r="Y121" s="13"/>
      <c r="Z121" s="13"/>
    </row>
    <row r="122" spans="1:26" ht="45" x14ac:dyDescent="0.2">
      <c r="A122" s="9">
        <v>97</v>
      </c>
      <c r="B122" s="9" t="s">
        <v>476</v>
      </c>
      <c r="C122" s="9" t="s">
        <v>477</v>
      </c>
      <c r="D122" s="9" t="s">
        <v>132</v>
      </c>
      <c r="E122" s="9" t="s">
        <v>479</v>
      </c>
      <c r="F122" s="53" t="s">
        <v>93</v>
      </c>
      <c r="G122" s="52">
        <v>166</v>
      </c>
      <c r="H122" s="9" t="s">
        <v>58</v>
      </c>
      <c r="I122" s="9">
        <v>1040</v>
      </c>
      <c r="J122" s="53" t="s">
        <v>31</v>
      </c>
      <c r="K122" s="53" t="s">
        <v>56</v>
      </c>
      <c r="L122" s="83">
        <v>153233.60000000001</v>
      </c>
      <c r="M122" s="9" t="s">
        <v>142</v>
      </c>
      <c r="N122" s="81" t="str">
        <f t="shared" si="2"/>
        <v>06.2023</v>
      </c>
      <c r="O122" s="9" t="str">
        <f>"11.2023"</f>
        <v>11.2023</v>
      </c>
      <c r="P122" s="9" t="s">
        <v>148</v>
      </c>
      <c r="Q122" s="9" t="s">
        <v>60</v>
      </c>
      <c r="R122" s="55" t="s">
        <v>32</v>
      </c>
      <c r="S122" s="9" t="s">
        <v>60</v>
      </c>
      <c r="T122" s="55" t="s">
        <v>33</v>
      </c>
      <c r="U122" s="55" t="s">
        <v>33</v>
      </c>
      <c r="V122" s="71" t="s">
        <v>80</v>
      </c>
      <c r="W122" s="13"/>
      <c r="X122" s="53"/>
      <c r="Y122" s="13"/>
      <c r="Z122" s="13"/>
    </row>
    <row r="123" spans="1:26" ht="22.5" x14ac:dyDescent="0.2">
      <c r="A123" s="9">
        <v>98</v>
      </c>
      <c r="B123" s="9" t="s">
        <v>481</v>
      </c>
      <c r="C123" s="9" t="s">
        <v>482</v>
      </c>
      <c r="D123" s="9" t="s">
        <v>133</v>
      </c>
      <c r="E123" s="9" t="s">
        <v>483</v>
      </c>
      <c r="F123" s="70" t="s">
        <v>175</v>
      </c>
      <c r="G123" s="69">
        <v>362</v>
      </c>
      <c r="H123" s="9" t="s">
        <v>99</v>
      </c>
      <c r="I123" s="9">
        <v>12</v>
      </c>
      <c r="J123" s="70" t="s">
        <v>31</v>
      </c>
      <c r="K123" s="70" t="s">
        <v>56</v>
      </c>
      <c r="L123" s="83">
        <v>608130</v>
      </c>
      <c r="M123" s="9" t="s">
        <v>142</v>
      </c>
      <c r="N123" s="81" t="str">
        <f>"01.2023"</f>
        <v>01.2023</v>
      </c>
      <c r="O123" s="9" t="str">
        <f>"12.2023"</f>
        <v>12.2023</v>
      </c>
      <c r="P123" s="9" t="s">
        <v>57</v>
      </c>
      <c r="Q123" s="9" t="s">
        <v>77</v>
      </c>
      <c r="R123" s="71" t="s">
        <v>32</v>
      </c>
      <c r="S123" s="9" t="s">
        <v>77</v>
      </c>
      <c r="T123" s="71" t="s">
        <v>60</v>
      </c>
      <c r="U123" s="71" t="s">
        <v>33</v>
      </c>
      <c r="V123" s="71" t="s">
        <v>324</v>
      </c>
      <c r="W123" s="13"/>
      <c r="X123" s="70"/>
      <c r="Y123" s="13"/>
      <c r="Z123" s="13"/>
    </row>
    <row r="124" spans="1:26" ht="67.5" x14ac:dyDescent="0.2">
      <c r="A124" s="9">
        <v>99</v>
      </c>
      <c r="B124" s="73" t="s">
        <v>385</v>
      </c>
      <c r="C124" s="73" t="s">
        <v>204</v>
      </c>
      <c r="D124" s="72" t="s">
        <v>133</v>
      </c>
      <c r="E124" s="73" t="s">
        <v>410</v>
      </c>
      <c r="F124" s="70" t="s">
        <v>93</v>
      </c>
      <c r="G124" s="72"/>
      <c r="H124" s="72"/>
      <c r="I124" s="72" t="s">
        <v>404</v>
      </c>
      <c r="J124" s="70" t="s">
        <v>31</v>
      </c>
      <c r="K124" s="70" t="s">
        <v>56</v>
      </c>
      <c r="L124" s="58" t="s">
        <v>485</v>
      </c>
      <c r="M124" s="72" t="s">
        <v>142</v>
      </c>
      <c r="N124" s="81" t="str">
        <f>"01.2023"</f>
        <v>01.2023</v>
      </c>
      <c r="O124" s="72">
        <v>1.2023999999999999</v>
      </c>
      <c r="P124" s="72" t="s">
        <v>148</v>
      </c>
      <c r="Q124" s="9" t="s">
        <v>60</v>
      </c>
      <c r="R124" s="71" t="s">
        <v>32</v>
      </c>
      <c r="S124" s="9" t="s">
        <v>60</v>
      </c>
      <c r="T124" s="71" t="s">
        <v>33</v>
      </c>
      <c r="U124" s="71" t="s">
        <v>33</v>
      </c>
      <c r="V124" s="71" t="s">
        <v>324</v>
      </c>
      <c r="W124" s="13"/>
      <c r="X124" s="70"/>
      <c r="Y124" s="13"/>
      <c r="Z124" s="13"/>
    </row>
  </sheetData>
  <sheetProtection selectLockedCells="1" selectUnlockedCells="1"/>
  <mergeCells count="147">
    <mergeCell ref="P82:P83"/>
    <mergeCell ref="A82:A83"/>
    <mergeCell ref="D82:D83"/>
    <mergeCell ref="E82:E83"/>
    <mergeCell ref="F82:F83"/>
    <mergeCell ref="J82:J83"/>
    <mergeCell ref="K82:K83"/>
    <mergeCell ref="L82:L83"/>
    <mergeCell ref="M82:M83"/>
    <mergeCell ref="N82:N83"/>
    <mergeCell ref="O82:O83"/>
    <mergeCell ref="W82:W83"/>
    <mergeCell ref="X82:X83"/>
    <mergeCell ref="Y82:Y83"/>
    <mergeCell ref="Z82:Z83"/>
    <mergeCell ref="Q82:Q83"/>
    <mergeCell ref="R82:R83"/>
    <mergeCell ref="S82:S83"/>
    <mergeCell ref="T82:T83"/>
    <mergeCell ref="U82:U83"/>
    <mergeCell ref="V82:V83"/>
    <mergeCell ref="A9:E9"/>
    <mergeCell ref="A10:E10"/>
    <mergeCell ref="A8:E8"/>
    <mergeCell ref="F9:Z9"/>
    <mergeCell ref="F10:Z10"/>
    <mergeCell ref="D13:D20"/>
    <mergeCell ref="M15:M20"/>
    <mergeCell ref="S15:S20"/>
    <mergeCell ref="T15:T20"/>
    <mergeCell ref="C96:C97"/>
    <mergeCell ref="B96:B97"/>
    <mergeCell ref="A96:A97"/>
    <mergeCell ref="D96:D97"/>
    <mergeCell ref="E96:E97"/>
    <mergeCell ref="F96:F97"/>
    <mergeCell ref="G96:G97"/>
    <mergeCell ref="H96:H97"/>
    <mergeCell ref="I96:I97"/>
    <mergeCell ref="K96:K97"/>
    <mergeCell ref="Z96:Z97"/>
    <mergeCell ref="W96:W97"/>
    <mergeCell ref="X96:X97"/>
    <mergeCell ref="J17:J20"/>
    <mergeCell ref="A11:E11"/>
    <mergeCell ref="C13:C20"/>
    <mergeCell ref="N15:O16"/>
    <mergeCell ref="F11:Z11"/>
    <mergeCell ref="Q13:Q20"/>
    <mergeCell ref="R13:U14"/>
    <mergeCell ref="G15:H16"/>
    <mergeCell ref="I15:I20"/>
    <mergeCell ref="O17:O20"/>
    <mergeCell ref="J15:K16"/>
    <mergeCell ref="L15:L20"/>
    <mergeCell ref="K17:K20"/>
    <mergeCell ref="G17:G20"/>
    <mergeCell ref="N17:N20"/>
    <mergeCell ref="Y96:Y97"/>
    <mergeCell ref="V96:V97"/>
    <mergeCell ref="U96:U97"/>
    <mergeCell ref="N96:N97"/>
    <mergeCell ref="M96:M97"/>
    <mergeCell ref="V1:Z2"/>
    <mergeCell ref="A3:Z3"/>
    <mergeCell ref="A4:Z4"/>
    <mergeCell ref="X13:X20"/>
    <mergeCell ref="Y13:Y20"/>
    <mergeCell ref="V13:V20"/>
    <mergeCell ref="Z13:Z20"/>
    <mergeCell ref="A13:A20"/>
    <mergeCell ref="A5:E5"/>
    <mergeCell ref="F5:Z5"/>
    <mergeCell ref="W13:W20"/>
    <mergeCell ref="U15:U20"/>
    <mergeCell ref="A6:E6"/>
    <mergeCell ref="A7:E7"/>
    <mergeCell ref="B13:B20"/>
    <mergeCell ref="R15:R20"/>
    <mergeCell ref="F6:Z6"/>
    <mergeCell ref="F7:Z7"/>
    <mergeCell ref="F8:Z8"/>
    <mergeCell ref="E13:O14"/>
    <mergeCell ref="P13:P20"/>
    <mergeCell ref="E15:E20"/>
    <mergeCell ref="F15:F20"/>
    <mergeCell ref="H17:H20"/>
    <mergeCell ref="L96:L97"/>
    <mergeCell ref="J96:J97"/>
    <mergeCell ref="T96:T97"/>
    <mergeCell ref="S96:S97"/>
    <mergeCell ref="R96:R97"/>
    <mergeCell ref="Q96:Q97"/>
    <mergeCell ref="P96:P97"/>
    <mergeCell ref="O96:O97"/>
    <mergeCell ref="A67:A68"/>
    <mergeCell ref="E67:E68"/>
    <mergeCell ref="C67:C68"/>
    <mergeCell ref="D67:D68"/>
    <mergeCell ref="B67:B68"/>
    <mergeCell ref="F67:F68"/>
    <mergeCell ref="G67:G68"/>
    <mergeCell ref="H67:H68"/>
    <mergeCell ref="I67:I68"/>
    <mergeCell ref="S67:S68"/>
    <mergeCell ref="T67:T68"/>
    <mergeCell ref="A76:A77"/>
    <mergeCell ref="B76:B77"/>
    <mergeCell ref="C76:C77"/>
    <mergeCell ref="D76:D77"/>
    <mergeCell ref="E76:E77"/>
    <mergeCell ref="U67:U68"/>
    <mergeCell ref="V67:V68"/>
    <mergeCell ref="W67:W68"/>
    <mergeCell ref="X67:X68"/>
    <mergeCell ref="Y67:Y68"/>
    <mergeCell ref="Z67:Z68"/>
    <mergeCell ref="J67:J68"/>
    <mergeCell ref="K67:K68"/>
    <mergeCell ref="L67:L68"/>
    <mergeCell ref="M67:M68"/>
    <mergeCell ref="N67:N68"/>
    <mergeCell ref="O67:O68"/>
    <mergeCell ref="P67:P68"/>
    <mergeCell ref="Q67:Q68"/>
    <mergeCell ref="R67:R68"/>
    <mergeCell ref="F76:F77"/>
    <mergeCell ref="G76:G77"/>
    <mergeCell ref="H76:H77"/>
    <mergeCell ref="I76:I77"/>
    <mergeCell ref="J76:J77"/>
    <mergeCell ref="K76:K77"/>
    <mergeCell ref="L76:L77"/>
    <mergeCell ref="M76:M77"/>
    <mergeCell ref="N76:N77"/>
    <mergeCell ref="X76:X77"/>
    <mergeCell ref="Y76:Y77"/>
    <mergeCell ref="Z76:Z77"/>
    <mergeCell ref="O76:O77"/>
    <mergeCell ref="P76:P77"/>
    <mergeCell ref="Q76:Q77"/>
    <mergeCell ref="R76:R77"/>
    <mergeCell ref="S76:S77"/>
    <mergeCell ref="T76:T77"/>
    <mergeCell ref="U76:U77"/>
    <mergeCell ref="V76:V77"/>
    <mergeCell ref="W76:W77"/>
  </mergeCells>
  <hyperlinks>
    <hyperlink ref="F8" r:id="rId1"/>
  </hyperlinks>
  <pageMargins left="0.25" right="0.25" top="0.75" bottom="0.75" header="0.3" footer="0.3"/>
  <pageSetup paperSize="9" scale="40" fitToHeight="0" orientation="landscape" useFirstPageNumber="1" r:id="rId2"/>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План закупок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m.butorin</dc:creator>
  <cp:lastModifiedBy>Орехова Анна Андреевна</cp:lastModifiedBy>
  <cp:lastPrinted>2023-01-13T08:59:07Z</cp:lastPrinted>
  <dcterms:created xsi:type="dcterms:W3CDTF">2018-05-08T14:29:34Z</dcterms:created>
  <dcterms:modified xsi:type="dcterms:W3CDTF">2023-01-13T08:59:12Z</dcterms:modified>
</cp:coreProperties>
</file>