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18_09.03.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закупок'!$A$21:$Z$174</definedName>
  </definedNames>
  <calcPr calcId="162913"/>
</workbook>
</file>

<file path=xl/calcChain.xml><?xml version="1.0" encoding="utf-8"?>
<calcChain xmlns="http://schemas.openxmlformats.org/spreadsheetml/2006/main">
  <c r="O174" i="1" l="1"/>
  <c r="N174" i="1"/>
  <c r="O173" i="1"/>
  <c r="N173" i="1"/>
  <c r="O172" i="1" l="1"/>
  <c r="N172" i="1"/>
  <c r="O171" i="1"/>
  <c r="N171" i="1"/>
  <c r="O170" i="1"/>
  <c r="N170" i="1"/>
  <c r="O169" i="1"/>
  <c r="N169" i="1"/>
  <c r="O111" i="1"/>
  <c r="N111" i="1"/>
  <c r="O107" i="1" l="1"/>
  <c r="N107" i="1"/>
  <c r="N142" i="1" l="1"/>
  <c r="O168" i="1" l="1"/>
  <c r="N167" i="1"/>
  <c r="O167" i="1"/>
  <c r="O166" i="1"/>
  <c r="B166" i="1"/>
  <c r="N164" i="1"/>
  <c r="N165" i="1"/>
  <c r="O165" i="1"/>
  <c r="O164" i="1"/>
  <c r="N166" i="1"/>
  <c r="N168" i="1"/>
  <c r="O104" i="1"/>
  <c r="N104" i="1"/>
  <c r="N108" i="1" l="1"/>
  <c r="O163" i="1" l="1"/>
  <c r="N163" i="1"/>
  <c r="O162" i="1"/>
  <c r="N162" i="1"/>
  <c r="B162" i="1"/>
  <c r="O160" i="1" l="1"/>
  <c r="O161" i="1"/>
  <c r="N161" i="1"/>
  <c r="N160" i="1"/>
  <c r="O159" i="1"/>
  <c r="N159" i="1"/>
  <c r="O158" i="1"/>
  <c r="N158" i="1"/>
  <c r="O157" i="1"/>
  <c r="N157" i="1"/>
  <c r="O156" i="1"/>
  <c r="N156" i="1"/>
  <c r="O155" i="1"/>
  <c r="N155" i="1"/>
  <c r="O154" i="1"/>
  <c r="N154" i="1"/>
  <c r="O153" i="1"/>
  <c r="N153" i="1"/>
  <c r="O152" i="1"/>
  <c r="N152" i="1"/>
  <c r="O151" i="1"/>
  <c r="N151" i="1"/>
  <c r="O150" i="1" l="1"/>
  <c r="N150" i="1"/>
  <c r="O149" i="1"/>
  <c r="N149" i="1"/>
  <c r="O148" i="1"/>
  <c r="N148" i="1"/>
  <c r="O103" i="1" l="1"/>
  <c r="N103" i="1"/>
  <c r="O147" i="1"/>
  <c r="N147" i="1"/>
  <c r="O146" i="1" l="1"/>
  <c r="N146" i="1"/>
  <c r="O145" i="1"/>
  <c r="N145" i="1"/>
  <c r="O144" i="1"/>
  <c r="N144" i="1"/>
  <c r="O143" i="1"/>
  <c r="N143" i="1"/>
  <c r="O142" i="1" l="1"/>
  <c r="O141" i="1" l="1"/>
  <c r="N141" i="1"/>
  <c r="O140" i="1"/>
  <c r="N140" i="1"/>
  <c r="O139" i="1" l="1"/>
  <c r="N139" i="1"/>
  <c r="O138" i="1" l="1"/>
  <c r="N138" i="1"/>
  <c r="O121" i="1" l="1"/>
  <c r="N121" i="1"/>
  <c r="O118" i="1"/>
  <c r="N118" i="1"/>
  <c r="N137" i="1"/>
  <c r="N102" i="1"/>
  <c r="O136" i="1" l="1"/>
  <c r="N136" i="1"/>
  <c r="O135" i="1" l="1"/>
  <c r="N135" i="1"/>
  <c r="O133" i="1" l="1"/>
  <c r="N133" i="1"/>
  <c r="O134" i="1"/>
  <c r="N134" i="1"/>
  <c r="O132" i="1"/>
  <c r="N132" i="1"/>
  <c r="O131" i="1"/>
  <c r="N131" i="1"/>
  <c r="O130" i="1"/>
  <c r="N130" i="1"/>
  <c r="O129" i="1"/>
  <c r="N129" i="1"/>
  <c r="O127" i="1"/>
  <c r="N127" i="1"/>
  <c r="O128" i="1"/>
  <c r="N128" i="1"/>
  <c r="O125" i="1" l="1"/>
  <c r="N125" i="1"/>
  <c r="N126" i="1"/>
  <c r="N124" i="1" l="1"/>
  <c r="O123" i="1"/>
  <c r="N123" i="1"/>
  <c r="G120" i="1" l="1"/>
  <c r="G121" i="1"/>
  <c r="O122" i="1"/>
  <c r="O120" i="1"/>
  <c r="O119" i="1"/>
  <c r="N122" i="1"/>
  <c r="N120" i="1"/>
  <c r="N119" i="1"/>
  <c r="O117" i="1"/>
  <c r="N117" i="1"/>
  <c r="O116" i="1"/>
  <c r="N116" i="1"/>
  <c r="O115" i="1"/>
  <c r="N115" i="1"/>
  <c r="O114" i="1"/>
  <c r="N114" i="1"/>
  <c r="O113" i="1"/>
  <c r="N113" i="1"/>
  <c r="O112" i="1"/>
  <c r="N112" i="1"/>
  <c r="O110" i="1"/>
  <c r="N110" i="1"/>
  <c r="C110" i="1"/>
  <c r="B110" i="1"/>
  <c r="O109" i="1"/>
  <c r="N109" i="1"/>
  <c r="C109" i="1"/>
  <c r="B109" i="1"/>
  <c r="O108" i="1"/>
  <c r="L108" i="1"/>
  <c r="O106" i="1"/>
  <c r="O105" i="1"/>
  <c r="B105" i="1"/>
  <c r="O102"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<sst xmlns="http://schemas.openxmlformats.org/spreadsheetml/2006/main" count="2638" uniqueCount="690">
  <si>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</si>
  <si>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</si>
  <si>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</si>
  <si>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</si>
  <si>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</si>
  <si>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</si>
  <si>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</si>
  <si>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</si>
  <si>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</si>
  <si>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</si>
  <si>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</si>
  <si>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</si>
  <si>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</si>
  <si>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</si>
  <si>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</si>
  <si>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</si>
  <si>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</si>
  <si>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</si>
  <si>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</si>
  <si>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</si>
  <si>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</si>
  <si>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</si>
  <si>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</si>
  <si>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</si>
  <si>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</si>
  <si>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</si>
  <si>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</si>
  <si>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</si>
  <si>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</si>
  <si>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</si>
  <si>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</si>
  <si>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</si>
  <si>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</si>
  <si>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</si>
  <si>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</si>
  <si>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</si>
  <si>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</si>
  <si>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</si>
  <si>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</si>
  <si>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</si>
  <si>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</si>
  <si>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</si>
  <si>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</si>
  <si>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</si>
  <si>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</si>
  <si>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</si>
  <si>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</si>
  <si>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</si>
  <si>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</si>
  <si>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</si>
  <si>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</si>
  <si>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</si>
  <si>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</si>
  <si>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</si>
  <si>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</si>
  <si>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</si>
  <si>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</si>
  <si>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</si>
  <si>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</si>
  <si>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</si>
  <si>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</si>
  <si>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</si>
  <si>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</si>
  <si>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</si>
  <si>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</si>
  <si>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</si>
  <si>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</si>
  <si>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</si>
  <si>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</si>
  <si>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</si>
  <si>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</si>
  <si>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</si>
  <si>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</si>
  <si>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</si>
  <si>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</si>
  <si>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</si>
  <si>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</si>
  <si>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</si>
  <si>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</si>
  <si>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</si>
  <si>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</si>
  <si>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</si>
  <si>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</si>
  <si>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</si>
  <si>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</si>
  <si>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</si>
  <si>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</si>
  <si>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</si>
  <si>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</si>
  <si>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</si>
  <si>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</si>
  <si>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</si>
  <si>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</si>
  <si>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</si>
  <si>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</si>
  <si>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</si>
  <si>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</si>
  <si>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</si>
  <si>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</si>
  <si>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</si>
  <si>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</si>
  <si>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</si>
  <si>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</si>
  <si>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</si>
  <si>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</si>
  <si>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</si>
  <si>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</si>
  <si>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</si>
  <si>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</si>
  <si>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</si>
  <si>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</si>
  <si>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</si>
  <si>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</si>
  <si>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</si>
  <si>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</si>
  <si>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</si>
  <si>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</si>
  <si>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</si>
  <si>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</si>
  <si>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</si>
  <si>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</si>
  <si>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</si>
  <si>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</si>
  <si>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</si>
  <si>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</si>
  <si>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</si>
  <si>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</si>
  <si>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</si>
  <si>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</si>
  <si>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</si>
  <si>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</si>
  <si>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</si>
  <si>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</si>
  <si>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</si>
  <si>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</si>
  <si>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</si>
  <si>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</si>
  <si>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</si>
  <si>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</si>
  <si>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</si>
  <si>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</si>
  <si>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</si>
  <si>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</si>
  <si>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</si>
  <si>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</si>
  <si>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</si>
  <si>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</si>
  <si>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</si>
  <si>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</si>
  <si>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</si>
  <si>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</si>
  <si>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</si>
  <si>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</si>
  <si>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</si>
  <si>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</si>
  <si>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</si>
  <si>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</si>
  <si>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</si>
  <si>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</si>
  <si>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</si>
  <si>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</si>
  <si>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</si>
  <si>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</si>
  <si>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</si>
  <si>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</si>
  <si>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</si>
  <si>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</si>
  <si>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</si>
  <si>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</si>
  <si>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</si>
  <si>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</si>
  <si>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</si>
  <si>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</si>
  <si>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</si>
  <si>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</si>
  <si>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</si>
  <si>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</si>
  <si>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</si>
  <si>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</si>
  <si>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</si>
  <si>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</si>
  <si>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</si>
  <si>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</si>
  <si>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</si>
  <si>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</si>
  <si>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</si>
  <si>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</si>
  <si>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</si>
  <si>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</si>
  <si>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</si>
  <si>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</si>
  <si>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</si>
  <si>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</si>
  <si>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</si>
  <si>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</si>
  <si>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</si>
  <si>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</si>
  <si>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</si>
  <si>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</si>
  <si>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</si>
  <si>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</si>
  <si>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</si>
  <si>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</si>
  <si>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</si>
  <si>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</si>
  <si>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</si>
  <si>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</si>
  <si>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</si>
  <si>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</si>
  <si>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</si>
  <si>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</si>
  <si>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</si>
  <si>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</si>
  <si>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</si>
  <si>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</si>
  <si>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</si>
  <si>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</si>
  <si>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</si>
  <si>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</si>
  <si>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</si>
  <si>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</si>
  <si>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</si>
  <si>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</si>
  <si>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</si>
  <si>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</si>
  <si>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</si>
  <si>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</si>
  <si>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</si>
  <si>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</si>
  <si>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</si>
  <si>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</si>
  <si>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</si>
  <si>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</si>
  <si>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</si>
  <si>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</si>
  <si>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</si>
  <si>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</si>
  <si>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</si>
  <si>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</si>
  <si>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</si>
  <si>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</si>
  <si>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</si>
  <si>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</si>
  <si>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</si>
  <si>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</si>
  <si>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</si>
  <si>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</si>
  <si>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</si>
  <si>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</si>
  <si>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</si>
  <si>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</si>
  <si>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</si>
  <si>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</si>
  <si>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</si>
  <si>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</si>
  <si>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</si>
  <si>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</si>
  <si>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</si>
  <si>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</si>
  <si>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</si>
  <si>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</si>
  <si>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</si>
  <si>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</si>
  <si>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</si>
  <si>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</si>
  <si>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</si>
  <si>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</si>
  <si>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</si>
  <si>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</si>
  <si>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</si>
  <si>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</si>
  <si>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</si>
  <si>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</si>
  <si>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</si>
  <si>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</si>
  <si>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</si>
  <si>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</si>
  <si>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</si>
  <si>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</si>
  <si>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</si>
  <si>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</si>
  <si>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</si>
  <si>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</si>
  <si>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</si>
  <si>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</si>
  <si>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</si>
  <si>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</si>
  <si>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</si>
  <si>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</si>
  <si>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</si>
  <si>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</si>
  <si>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</si>
  <si>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</si>
  <si>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</si>
  <si>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</si>
  <si>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</si>
  <si>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</si>
  <si>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</si>
  <si>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</si>
  <si>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</si>
  <si>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</si>
  <si>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</si>
  <si>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</si>
  <si>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</si>
  <si>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</si>
  <si>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</si>
  <si>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</si>
  <si>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</si>
  <si>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</si>
  <si>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</si>
  <si>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</si>
  <si>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</si>
  <si>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</si>
  <si>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</si>
  <si>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</si>
  <si>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</si>
  <si>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</si>
  <si>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</si>
  <si>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</si>
  <si>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</si>
  <si>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</si>
  <si>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</si>
  <si>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</si>
  <si>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</si>
  <si>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</si>
  <si>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</si>
  <si>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</si>
  <si>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</si>
  <si>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</si>
  <si>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</si>
  <si>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</si>
  <si>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</si>
  <si>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</si>
  <si>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</si>
  <si>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</si>
  <si>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</si>
  <si>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</si>
  <si>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</si>
  <si>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</si>
  <si>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</si>
  <si>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</si>
  <si>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</si>
  <si>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</si>
  <si>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</si>
  <si>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</si>
  <si>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</si>
  <si>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</si>
  <si>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</si>
  <si>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</si>
  <si>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</si>
  <si>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</si>
  <si>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</si>
  <si>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</si>
  <si>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</si>
  <si>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</si>
  <si>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</si>
  <si>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</si>
  <si>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</si>
  <si>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</si>
  <si>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</si>
  <si>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</si>
  <si>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</si>
  <si>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</si>
  <si>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</si>
  <si>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</si>
  <si>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</si>
  <si>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</si>
  <si>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</si>
  <si>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</si>
  <si>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</si>
  <si>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</si>
  <si>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</si>
  <si>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</si>
  <si>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</si>
  <si>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</si>
  <si>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</si>
  <si>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</si>
  <si>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</si>
  <si>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</si>
  <si>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</si>
  <si>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</si>
  <si>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</si>
  <si>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</si>
  <si>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</si>
  <si>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</si>
  <si>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</si>
  <si>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</si>
  <si>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</si>
  <si>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</si>
  <si>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</si>
  <si>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</si>
  <si>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</si>
  <si>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</si>
  <si>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</si>
  <si>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</si>
  <si>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</si>
  <si>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</si>
  <si>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</si>
  <si>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</si>
  <si>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</si>
  <si>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</si>
  <si>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</si>
  <si>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</si>
  <si>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</si>
  <si>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</si>
  <si>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</si>
  <si>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</si>
  <si>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</si>
  <si>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</si>
  <si>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</si>
  <si>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</si>
  <si>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</si>
  <si>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</si>
  <si>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</si>
  <si>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</si>
  <si>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</si>
  <si>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</si>
  <si>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</si>
  <si>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</si>
  <si>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</si>
  <si>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</si>
  <si>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</si>
  <si>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</si>
  <si>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</si>
  <si>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</si>
  <si>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</si>
  <si>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</si>
  <si>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</si>
  <si>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</si>
  <si>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</si>
  <si>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</si>
  <si>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</si>
  <si>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</si>
  <si>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</si>
  <si>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</si>
  <si>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</si>
  <si>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</si>
  <si>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</si>
  <si>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</si>
  <si>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</si>
  <si>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</si>
  <si>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</si>
  <si>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</si>
  <si>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</si>
  <si>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</si>
  <si>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</si>
  <si>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</si>
  <si>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</si>
  <si>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</si>
  <si>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</si>
  <si>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</si>
  <si>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</si>
  <si>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</si>
  <si>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</si>
  <si>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</si>
  <si>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</si>
  <si>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</si>
  <si>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</si>
  <si>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</si>
  <si>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</si>
  <si>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</si>
  <si>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</si>
  <si>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</si>
  <si>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</si>
  <si>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</si>
  <si>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</si>
  <si>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</si>
  <si>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</si>
  <si>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</si>
  <si>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</si>
  <si>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</si>
  <si>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</si>
  <si>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</si>
  <si>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</si>
  <si>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</si>
  <si>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</si>
  <si>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</si>
  <si>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</si>
  <si>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</si>
  <si>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</si>
  <si>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</si>
  <si>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</si>
  <si>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</si>
  <si>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</si>
  <si>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</si>
  <si>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</si>
  <si>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</si>
  <si>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</si>
  <si>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</si>
  <si>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</si>
  <si>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</si>
  <si>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</si>
  <si>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</si>
  <si>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</si>
  <si>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</si>
  <si>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</si>
  <si>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</si>
  <si>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</si>
  <si>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</si>
  <si>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</si>
  <si>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</si>
  <si>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</si>
  <si>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</si>
  <si>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</si>
  <si>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</si>
  <si>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</si>
  <si>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</si>
  <si>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</si>
  <si>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</si>
  <si>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</si>
  <si>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</si>
  <si>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N</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</si>
  <si>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</si>
  <si>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</si>
  <si>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</si>
  <si>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</si>
  <si>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</si>
  <si>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</si>
  <si>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</si>
  <si>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</si>
  <si>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</si>
  <si>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</si>
  <si>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</si>
  <si>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</si>
  <si>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</si>
  <si>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</si>
  <si>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</si>
  <si>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</si>
  <si>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</si>
  <si>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</si>
  <si>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</si>
  <si>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</si>
  <si>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</si>
  <si>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</si>
  <si>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</si>
  <si>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</si>
  <si>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</si>
  <si>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</si>
  <si>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</si>
  <si>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</si>
  <si>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</si>
  <si>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</si>
  <si>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</si>
  <si>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</si>
  <si>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</si>
  <si>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</si>
  <si>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</si>
  <si>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</si>
  <si>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</si>
  <si>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</si>
  <si>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</si>
  <si>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</si>
  <si>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</si>
  <si>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</si>
  <si>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</si>
  <si>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</si>
  <si>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</si>
  <si>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</si>
  <si>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</si>
  <si>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</si>
  <si>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</si>
  <si>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</si>
  <si>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</si>
  <si>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</si>
  <si>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</si>
  <si>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</si>
  <si>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</si>
  <si>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</si>
  <si>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</si>
  <si>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</si>
  <si>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</si>
  <si>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</si>
  <si>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</si>
  <si>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</si>
  <si>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</si>
  <si>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</si>
  <si>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</si>
  <si>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</si>
  <si>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</si>
  <si>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</si>
  <si>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</si>
  <si>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</si>
  <si>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Поставка комплексов заделки стыков с термомуфтой для технологического присоединения социальных объектов в г. Евпатория и г.Феодосия пгт. Приморский</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</si>
  <si>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</si>
  <si>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</si>
  <si>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</si>
  <si>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</si>
  <si>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</si>
  <si>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</si>
  <si>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</si>
  <si>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</si>
  <si>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</si>
  <si>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</si>
  <si>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</si>
  <si>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</si>
  <si>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</si>
  <si>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</si>
  <si>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</si>
  <si>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</si>
  <si>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</si>
  <si>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</si>
  <si>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</si>
  <si>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</si>
  <si>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</si>
  <si>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</si>
  <si>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</si>
  <si>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</si>
  <si>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</si>
  <si>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</si>
  <si>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</si>
  <si>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</si>
  <si>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</si>
  <si>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</si>
  <si>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</si>
  <si>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</si>
  <si>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</si>
  <si>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</si>
  <si>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</si>
  <si>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</si>
  <si>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</si>
  <si>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</si>
  <si>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</si>
  <si>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</si>
  <si>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</si>
  <si>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</si>
  <si>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</si>
  <si>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</si>
  <si>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</si>
  <si>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</si>
  <si>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</si>
  <si>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</si>
  <si>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</si>
  <si>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</si>
  <si>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</si>
  <si>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</si>
  <si>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</si>
  <si>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</si>
  <si>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</si>
  <si>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</si>
  <si>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</si>
  <si>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</si>
  <si>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</si>
  <si>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</si>
  <si>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</si>
  <si>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</si>
  <si>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</si>
  <si>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</si>
  <si>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</si>
  <si>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</si>
  <si>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</si>
  <si>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</si>
  <si>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</si>
  <si>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</si>
  <si>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</si>
  <si>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</si>
  <si>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</si>
  <si>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</si>
  <si>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</si>
  <si>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</si>
  <si>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</si>
  <si>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</si>
  <si>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</si>
  <si>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</si>
  <si>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</si>
  <si>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</si>
  <si>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</si>
  <si>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</si>
  <si>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</si>
  <si>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</si>
  <si>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</si>
  <si>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</si>
  <si>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</si>
  <si>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</si>
  <si>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</si>
  <si>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</si>
  <si>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</si>
  <si>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</si>
  <si>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Оказание услгуги холодного водоснабжения и водоотведения для нужд котельных филиала ГУП РК "Крымтеплокоммунэнерго" "Южнобережный"</t>
  </si>
  <si>
    <t>Кубический метр
Кубический метр
-</t>
  </si>
  <si>
    <t>79371
37298
невозможно определить количество</t>
  </si>
  <si>
    <t>116
116
-</t>
  </si>
  <si>
    <t>УТВЕРЖДАЮ
НАЧАЛЬНИК УПРАВЛЕНИЯ ЗАКУПОК И МАТЕРИАЛЬНО-ТЕХНИЧЕСКОГО СНАБЖЕНИЯ 
ГУП РК "КРЫМТЕПЛОКОММУНЭНЕРГО" 
___________________ В.Н. Тарасов
"09" марта 2023 года</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</si>
  <si>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</si>
  <si>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</si>
  <si>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</si>
  <si>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</si>
  <si>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</si>
  <si>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</si>
  <si>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</si>
  <si>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г.Евпатория, ул. Чапаева, з/у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</si>
</sst>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3"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55">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2" fillId="0" borderId="2" xfId="0" applyFont="1" applyBorder="1" applyAlignment="1">
      <alignment horizontal="center" vertical="center" wrapText="1"/>
    </xf>
    <xf numFmtId="0" fontId="0" fillId="0" borderId="2" xfId="0" applyBorder="1" applyAlignment="1"/>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49" fontId="2" fillId="0" borderId="2" xfId="0" applyNumberFormat="1" applyFont="1"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49" fontId="2" fillId="0" borderId="2" xfId="0" applyNumberFormat="1" applyFont="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74"/>
  <sheetViews>
    <sheetView tabSelected="1" topLeftCell="B172" zoomScale="170" zoomScaleNormal="170" workbookViewId="0">
      <selection activeCell="E173" sqref="E173"/>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218" t="s">
        <v>681</v>
      </c>
      <c r="W1" s="218"/>
      <c r="X1" s="218"/>
      <c r="Y1" s="218"/>
      <c r="Z1" s="218"/>
    </row>
    <row r="2" spans="1:26" s="1" customFormat="1" ht="80.25" customHeight="1" x14ac:dyDescent="0.25">
      <c r="F2" s="7"/>
      <c r="G2" s="2"/>
      <c r="H2" s="3"/>
      <c r="I2" s="3"/>
      <c r="V2" s="218"/>
      <c r="W2" s="218"/>
      <c r="X2" s="218"/>
      <c r="Y2" s="218"/>
      <c r="Z2" s="218"/>
    </row>
    <row r="3" spans="1:26" s="4" customFormat="1" ht="15.75" x14ac:dyDescent="0.25">
      <c r="A3" s="219" t="s">
        <v>413</v>
      </c>
      <c r="B3" s="219"/>
      <c r="C3" s="219"/>
      <c r="D3" s="219"/>
      <c r="E3" s="219"/>
      <c r="F3" s="219"/>
      <c r="G3" s="219"/>
      <c r="H3" s="219"/>
      <c r="I3" s="219"/>
      <c r="J3" s="219"/>
      <c r="K3" s="219"/>
      <c r="L3" s="219"/>
      <c r="M3" s="219"/>
      <c r="N3" s="219"/>
      <c r="O3" s="219"/>
      <c r="P3" s="219"/>
      <c r="Q3" s="219"/>
      <c r="R3" s="219"/>
      <c r="S3" s="220"/>
      <c r="T3" s="220"/>
      <c r="U3" s="220"/>
      <c r="V3" s="220"/>
      <c r="W3" s="220"/>
      <c r="X3" s="220"/>
      <c r="Y3" s="220"/>
      <c r="Z3" s="220"/>
    </row>
    <row r="4" spans="1:26" s="4" customFormat="1" ht="15.75" x14ac:dyDescent="0.25">
      <c r="A4" s="221"/>
      <c r="B4" s="221"/>
      <c r="C4" s="221"/>
      <c r="D4" s="221"/>
      <c r="E4" s="221"/>
      <c r="F4" s="221"/>
      <c r="G4" s="221"/>
      <c r="H4" s="221"/>
      <c r="I4" s="221"/>
      <c r="J4" s="221"/>
      <c r="K4" s="221"/>
      <c r="L4" s="221"/>
      <c r="M4" s="221"/>
      <c r="N4" s="221"/>
      <c r="O4" s="221"/>
      <c r="P4" s="221"/>
      <c r="Q4" s="221"/>
      <c r="R4" s="221"/>
      <c r="S4" s="222"/>
      <c r="T4" s="222"/>
      <c r="U4" s="222"/>
      <c r="V4" s="222"/>
      <c r="W4" s="222"/>
      <c r="X4" s="222"/>
      <c r="Y4" s="222"/>
      <c r="Z4" s="222"/>
    </row>
    <row r="5" spans="1:26" s="4" customFormat="1" ht="15.75" x14ac:dyDescent="0.25">
      <c r="A5" s="196" t="s">
        <v>34</v>
      </c>
      <c r="B5" s="196"/>
      <c r="C5" s="196"/>
      <c r="D5" s="196"/>
      <c r="E5" s="196"/>
      <c r="F5" s="196" t="s">
        <v>35</v>
      </c>
      <c r="G5" s="196"/>
      <c r="H5" s="196"/>
      <c r="I5" s="196"/>
      <c r="J5" s="196"/>
      <c r="K5" s="196"/>
      <c r="L5" s="196"/>
      <c r="M5" s="196"/>
      <c r="N5" s="196"/>
      <c r="O5" s="196"/>
      <c r="P5" s="196"/>
      <c r="Q5" s="196"/>
      <c r="R5" s="196"/>
      <c r="S5" s="197"/>
      <c r="T5" s="197"/>
      <c r="U5" s="197"/>
      <c r="V5" s="197"/>
      <c r="W5" s="197"/>
      <c r="X5" s="197"/>
      <c r="Y5" s="197"/>
      <c r="Z5" s="197"/>
    </row>
    <row r="6" spans="1:26" s="4" customFormat="1" ht="15.75" x14ac:dyDescent="0.25">
      <c r="A6" s="196" t="s">
        <v>36</v>
      </c>
      <c r="B6" s="196"/>
      <c r="C6" s="196"/>
      <c r="D6" s="196"/>
      <c r="E6" s="196"/>
      <c r="F6" s="196" t="s">
        <v>37</v>
      </c>
      <c r="G6" s="196"/>
      <c r="H6" s="196"/>
      <c r="I6" s="196"/>
      <c r="J6" s="196"/>
      <c r="K6" s="196"/>
      <c r="L6" s="196"/>
      <c r="M6" s="196"/>
      <c r="N6" s="196"/>
      <c r="O6" s="196"/>
      <c r="P6" s="196"/>
      <c r="Q6" s="196"/>
      <c r="R6" s="196"/>
      <c r="S6" s="197"/>
      <c r="T6" s="197"/>
      <c r="U6" s="197"/>
      <c r="V6" s="197"/>
      <c r="W6" s="197"/>
      <c r="X6" s="197"/>
      <c r="Y6" s="197"/>
      <c r="Z6" s="197"/>
    </row>
    <row r="7" spans="1:26" s="4" customFormat="1" ht="15.75" x14ac:dyDescent="0.25">
      <c r="A7" s="196" t="s">
        <v>38</v>
      </c>
      <c r="B7" s="196"/>
      <c r="C7" s="196"/>
      <c r="D7" s="196"/>
      <c r="E7" s="196"/>
      <c r="F7" s="225" t="s">
        <v>64</v>
      </c>
      <c r="G7" s="225"/>
      <c r="H7" s="225"/>
      <c r="I7" s="225"/>
      <c r="J7" s="225"/>
      <c r="K7" s="225"/>
      <c r="L7" s="225"/>
      <c r="M7" s="225"/>
      <c r="N7" s="225"/>
      <c r="O7" s="225"/>
      <c r="P7" s="225"/>
      <c r="Q7" s="225"/>
      <c r="R7" s="225"/>
      <c r="S7" s="197"/>
      <c r="T7" s="197"/>
      <c r="U7" s="197"/>
      <c r="V7" s="197"/>
      <c r="W7" s="197"/>
      <c r="X7" s="197"/>
      <c r="Y7" s="197"/>
      <c r="Z7" s="197"/>
    </row>
    <row r="8" spans="1:26" s="4" customFormat="1" ht="15.75" x14ac:dyDescent="0.25">
      <c r="A8" s="196" t="s">
        <v>39</v>
      </c>
      <c r="B8" s="196"/>
      <c r="C8" s="196"/>
      <c r="D8" s="196"/>
      <c r="E8" s="196"/>
      <c r="F8" s="226" t="s">
        <v>71</v>
      </c>
      <c r="G8" s="227"/>
      <c r="H8" s="227"/>
      <c r="I8" s="227"/>
      <c r="J8" s="227"/>
      <c r="K8" s="227"/>
      <c r="L8" s="227"/>
      <c r="M8" s="227"/>
      <c r="N8" s="227"/>
      <c r="O8" s="227"/>
      <c r="P8" s="227"/>
      <c r="Q8" s="227"/>
      <c r="R8" s="227"/>
      <c r="S8" s="197"/>
      <c r="T8" s="197"/>
      <c r="U8" s="197"/>
      <c r="V8" s="197"/>
      <c r="W8" s="197"/>
      <c r="X8" s="197"/>
      <c r="Y8" s="197"/>
      <c r="Z8" s="197"/>
    </row>
    <row r="9" spans="1:26" s="4" customFormat="1" ht="15.75" x14ac:dyDescent="0.25">
      <c r="A9" s="196" t="s">
        <v>40</v>
      </c>
      <c r="B9" s="196"/>
      <c r="C9" s="196"/>
      <c r="D9" s="196"/>
      <c r="E9" s="196"/>
      <c r="F9" s="196">
        <v>9102028499</v>
      </c>
      <c r="G9" s="196"/>
      <c r="H9" s="196"/>
      <c r="I9" s="196"/>
      <c r="J9" s="196"/>
      <c r="K9" s="196"/>
      <c r="L9" s="196"/>
      <c r="M9" s="196"/>
      <c r="N9" s="196"/>
      <c r="O9" s="196"/>
      <c r="P9" s="196"/>
      <c r="Q9" s="196"/>
      <c r="R9" s="196"/>
      <c r="S9" s="197"/>
      <c r="T9" s="197"/>
      <c r="U9" s="197"/>
      <c r="V9" s="197"/>
      <c r="W9" s="197"/>
      <c r="X9" s="197"/>
      <c r="Y9" s="197"/>
      <c r="Z9" s="197"/>
    </row>
    <row r="10" spans="1:26" s="4" customFormat="1" ht="15.75" x14ac:dyDescent="0.25">
      <c r="A10" s="196" t="s">
        <v>41</v>
      </c>
      <c r="B10" s="196"/>
      <c r="C10" s="196"/>
      <c r="D10" s="196"/>
      <c r="E10" s="196"/>
      <c r="F10" s="196">
        <v>910201001</v>
      </c>
      <c r="G10" s="196"/>
      <c r="H10" s="196"/>
      <c r="I10" s="196"/>
      <c r="J10" s="196"/>
      <c r="K10" s="196"/>
      <c r="L10" s="196"/>
      <c r="M10" s="196"/>
      <c r="N10" s="196"/>
      <c r="O10" s="196"/>
      <c r="P10" s="196"/>
      <c r="Q10" s="196"/>
      <c r="R10" s="196"/>
      <c r="S10" s="197"/>
      <c r="T10" s="197"/>
      <c r="U10" s="197"/>
      <c r="V10" s="197"/>
      <c r="W10" s="197"/>
      <c r="X10" s="197"/>
      <c r="Y10" s="197"/>
      <c r="Z10" s="197"/>
    </row>
    <row r="11" spans="1:26" s="4" customFormat="1" ht="15.75" x14ac:dyDescent="0.25">
      <c r="A11" s="196" t="s">
        <v>42</v>
      </c>
      <c r="B11" s="196"/>
      <c r="C11" s="196"/>
      <c r="D11" s="196"/>
      <c r="E11" s="196"/>
      <c r="F11" s="196">
        <v>35000000000</v>
      </c>
      <c r="G11" s="196"/>
      <c r="H11" s="196"/>
      <c r="I11" s="196"/>
      <c r="J11" s="196"/>
      <c r="K11" s="196"/>
      <c r="L11" s="196"/>
      <c r="M11" s="196"/>
      <c r="N11" s="196"/>
      <c r="O11" s="196"/>
      <c r="P11" s="196"/>
      <c r="Q11" s="196"/>
      <c r="R11" s="196"/>
      <c r="S11" s="197"/>
      <c r="T11" s="197"/>
      <c r="U11" s="197"/>
      <c r="V11" s="197"/>
      <c r="W11" s="197"/>
      <c r="X11" s="197"/>
      <c r="Y11" s="197"/>
      <c r="Z11" s="197"/>
    </row>
    <row r="13" spans="1:26" ht="12.75" customHeight="1" x14ac:dyDescent="0.2">
      <c r="A13" s="214" t="s">
        <v>0</v>
      </c>
      <c r="B13" s="214" t="s">
        <v>1</v>
      </c>
      <c r="C13" s="214" t="s">
        <v>2</v>
      </c>
      <c r="D13" s="198" t="s">
        <v>130</v>
      </c>
      <c r="E13" s="213" t="s">
        <v>3</v>
      </c>
      <c r="F13" s="213"/>
      <c r="G13" s="213"/>
      <c r="H13" s="213"/>
      <c r="I13" s="213"/>
      <c r="J13" s="213"/>
      <c r="K13" s="213"/>
      <c r="L13" s="213"/>
      <c r="M13" s="213"/>
      <c r="N13" s="213"/>
      <c r="O13" s="213"/>
      <c r="P13" s="214" t="s">
        <v>4</v>
      </c>
      <c r="Q13" s="214" t="s">
        <v>5</v>
      </c>
      <c r="R13" s="214"/>
      <c r="S13" s="214"/>
      <c r="T13" s="214"/>
      <c r="U13" s="214"/>
      <c r="V13" s="214" t="s">
        <v>14</v>
      </c>
      <c r="W13" s="201" t="s">
        <v>15</v>
      </c>
      <c r="X13" s="201" t="s">
        <v>16</v>
      </c>
      <c r="Y13" s="201" t="s">
        <v>17</v>
      </c>
      <c r="Z13" s="201" t="s">
        <v>18</v>
      </c>
    </row>
    <row r="14" spans="1:26" ht="15" customHeight="1" x14ac:dyDescent="0.2">
      <c r="A14" s="214"/>
      <c r="B14" s="214"/>
      <c r="C14" s="214"/>
      <c r="D14" s="199"/>
      <c r="E14" s="214"/>
      <c r="F14" s="213"/>
      <c r="G14" s="213"/>
      <c r="H14" s="213"/>
      <c r="I14" s="213"/>
      <c r="J14" s="213"/>
      <c r="K14" s="213"/>
      <c r="L14" s="213"/>
      <c r="M14" s="213"/>
      <c r="N14" s="213"/>
      <c r="O14" s="213"/>
      <c r="P14" s="214"/>
      <c r="Q14" s="214"/>
      <c r="R14" s="214"/>
      <c r="S14" s="214"/>
      <c r="T14" s="214"/>
      <c r="U14" s="214"/>
      <c r="V14" s="214"/>
      <c r="W14" s="202"/>
      <c r="X14" s="202"/>
      <c r="Y14" s="202"/>
      <c r="Z14" s="202"/>
    </row>
    <row r="15" spans="1:26" ht="15" customHeight="1" x14ac:dyDescent="0.2">
      <c r="A15" s="214"/>
      <c r="B15" s="214"/>
      <c r="C15" s="214"/>
      <c r="D15" s="199"/>
      <c r="E15" s="213" t="s">
        <v>20</v>
      </c>
      <c r="F15" s="214" t="s">
        <v>21</v>
      </c>
      <c r="G15" s="214" t="s">
        <v>22</v>
      </c>
      <c r="H15" s="214"/>
      <c r="I15" s="214" t="s">
        <v>25</v>
      </c>
      <c r="J15" s="215" t="s">
        <v>28</v>
      </c>
      <c r="K15" s="215"/>
      <c r="L15" s="214" t="s">
        <v>141</v>
      </c>
      <c r="M15" s="201" t="s">
        <v>140</v>
      </c>
      <c r="N15" s="214" t="s">
        <v>6</v>
      </c>
      <c r="O15" s="214"/>
      <c r="P15" s="214"/>
      <c r="Q15" s="214"/>
      <c r="R15" s="214" t="s">
        <v>19</v>
      </c>
      <c r="S15" s="204" t="s">
        <v>61</v>
      </c>
      <c r="T15" s="204" t="s">
        <v>7</v>
      </c>
      <c r="U15" s="223" t="s">
        <v>8</v>
      </c>
      <c r="V15" s="214"/>
      <c r="W15" s="202"/>
      <c r="X15" s="202"/>
      <c r="Y15" s="202"/>
      <c r="Z15" s="202"/>
    </row>
    <row r="16" spans="1:26" ht="15" customHeight="1" x14ac:dyDescent="0.2">
      <c r="A16" s="214"/>
      <c r="B16" s="214"/>
      <c r="C16" s="214"/>
      <c r="D16" s="199"/>
      <c r="E16" s="214"/>
      <c r="F16" s="214"/>
      <c r="G16" s="214"/>
      <c r="H16" s="214"/>
      <c r="I16" s="214"/>
      <c r="J16" s="215"/>
      <c r="K16" s="215"/>
      <c r="L16" s="214"/>
      <c r="M16" s="202"/>
      <c r="N16" s="214"/>
      <c r="O16" s="214"/>
      <c r="P16" s="214"/>
      <c r="Q16" s="214"/>
      <c r="R16" s="214"/>
      <c r="S16" s="204"/>
      <c r="T16" s="204"/>
      <c r="U16" s="224"/>
      <c r="V16" s="214"/>
      <c r="W16" s="202"/>
      <c r="X16" s="202"/>
      <c r="Y16" s="202"/>
      <c r="Z16" s="202"/>
    </row>
    <row r="17" spans="1:26" ht="15" customHeight="1" x14ac:dyDescent="0.2">
      <c r="A17" s="214"/>
      <c r="B17" s="214"/>
      <c r="C17" s="214"/>
      <c r="D17" s="199"/>
      <c r="E17" s="214"/>
      <c r="F17" s="214"/>
      <c r="G17" s="214" t="s">
        <v>23</v>
      </c>
      <c r="H17" s="214" t="s">
        <v>24</v>
      </c>
      <c r="I17" s="214"/>
      <c r="J17" s="213" t="s">
        <v>27</v>
      </c>
      <c r="K17" s="213" t="s">
        <v>24</v>
      </c>
      <c r="L17" s="214"/>
      <c r="M17" s="202"/>
      <c r="N17" s="214" t="s">
        <v>88</v>
      </c>
      <c r="O17" s="214" t="s">
        <v>26</v>
      </c>
      <c r="P17" s="214"/>
      <c r="Q17" s="214"/>
      <c r="R17" s="214"/>
      <c r="S17" s="204"/>
      <c r="T17" s="204"/>
      <c r="U17" s="224"/>
      <c r="V17" s="214"/>
      <c r="W17" s="202"/>
      <c r="X17" s="202"/>
      <c r="Y17" s="202"/>
      <c r="Z17" s="202"/>
    </row>
    <row r="18" spans="1:26" ht="15" customHeight="1" x14ac:dyDescent="0.2">
      <c r="A18" s="214"/>
      <c r="B18" s="214"/>
      <c r="C18" s="214"/>
      <c r="D18" s="199"/>
      <c r="E18" s="214"/>
      <c r="F18" s="214"/>
      <c r="G18" s="214"/>
      <c r="H18" s="214"/>
      <c r="I18" s="214"/>
      <c r="J18" s="214"/>
      <c r="K18" s="214"/>
      <c r="L18" s="214"/>
      <c r="M18" s="202"/>
      <c r="N18" s="214"/>
      <c r="O18" s="214"/>
      <c r="P18" s="214"/>
      <c r="Q18" s="214"/>
      <c r="R18" s="214"/>
      <c r="S18" s="204"/>
      <c r="T18" s="204"/>
      <c r="U18" s="224"/>
      <c r="V18" s="214"/>
      <c r="W18" s="202"/>
      <c r="X18" s="202"/>
      <c r="Y18" s="202"/>
      <c r="Z18" s="202"/>
    </row>
    <row r="19" spans="1:26" ht="15" customHeight="1" x14ac:dyDescent="0.2">
      <c r="A19" s="214"/>
      <c r="B19" s="214"/>
      <c r="C19" s="214"/>
      <c r="D19" s="199"/>
      <c r="E19" s="214"/>
      <c r="F19" s="214"/>
      <c r="G19" s="214"/>
      <c r="H19" s="214"/>
      <c r="I19" s="214"/>
      <c r="J19" s="214"/>
      <c r="K19" s="214"/>
      <c r="L19" s="214"/>
      <c r="M19" s="202"/>
      <c r="N19" s="214"/>
      <c r="O19" s="214"/>
      <c r="P19" s="214"/>
      <c r="Q19" s="214"/>
      <c r="R19" s="214"/>
      <c r="S19" s="204"/>
      <c r="T19" s="204"/>
      <c r="U19" s="224"/>
      <c r="V19" s="214"/>
      <c r="W19" s="202"/>
      <c r="X19" s="202"/>
      <c r="Y19" s="202"/>
      <c r="Z19" s="202"/>
    </row>
    <row r="20" spans="1:26" ht="93" customHeight="1" x14ac:dyDescent="0.2">
      <c r="A20" s="214"/>
      <c r="B20" s="214"/>
      <c r="C20" s="214"/>
      <c r="D20" s="200"/>
      <c r="E20" s="214"/>
      <c r="F20" s="214"/>
      <c r="G20" s="214"/>
      <c r="H20" s="214"/>
      <c r="I20" s="214"/>
      <c r="J20" s="214"/>
      <c r="K20" s="214"/>
      <c r="L20" s="214"/>
      <c r="M20" s="203"/>
      <c r="N20" s="214"/>
      <c r="O20" s="214"/>
      <c r="P20" s="214"/>
      <c r="Q20" s="214"/>
      <c r="R20" s="214"/>
      <c r="S20" s="204"/>
      <c r="T20" s="204"/>
      <c r="U20" s="224"/>
      <c r="V20" s="214"/>
      <c r="W20" s="203"/>
      <c r="X20" s="203"/>
      <c r="Y20" s="203"/>
      <c r="Z20" s="203"/>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140"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140"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140"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140"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140"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52"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52"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0"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0"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0"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0"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0"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0"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0"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0"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12"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12"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0"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12"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12"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0"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0"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12"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12"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12"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12"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12"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12"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55"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55"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55"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0"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0"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0"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0"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12"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12"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12"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55"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55" t="s">
        <v>80</v>
      </c>
      <c r="W66" s="21"/>
      <c r="X66" s="21"/>
      <c r="Y66" s="21"/>
      <c r="Z66" s="21"/>
    </row>
    <row r="67" spans="1:26" s="22" customFormat="1" ht="294" customHeight="1" x14ac:dyDescent="0.2">
      <c r="A67" s="189">
        <v>46</v>
      </c>
      <c r="B67" s="235" t="s">
        <v>137</v>
      </c>
      <c r="C67" s="235" t="s">
        <v>138</v>
      </c>
      <c r="D67" s="189" t="s">
        <v>139</v>
      </c>
      <c r="E67" s="235" t="s">
        <v>104</v>
      </c>
      <c r="F67" s="193" t="s">
        <v>93</v>
      </c>
      <c r="G67" s="189" t="s">
        <v>167</v>
      </c>
      <c r="H67" s="189" t="s">
        <v>146</v>
      </c>
      <c r="I67" s="189" t="s">
        <v>330</v>
      </c>
      <c r="J67" s="193" t="s">
        <v>31</v>
      </c>
      <c r="K67" s="193" t="s">
        <v>56</v>
      </c>
      <c r="L67" s="194" t="s">
        <v>331</v>
      </c>
      <c r="M67" s="189" t="s">
        <v>142</v>
      </c>
      <c r="N67" s="189" t="s">
        <v>147</v>
      </c>
      <c r="O67" s="246" t="str">
        <f>"01.2024"</f>
        <v>01.2024</v>
      </c>
      <c r="P67" s="189" t="s">
        <v>63</v>
      </c>
      <c r="Q67" s="189" t="s">
        <v>60</v>
      </c>
      <c r="R67" s="195" t="s">
        <v>32</v>
      </c>
      <c r="S67" s="189" t="s">
        <v>77</v>
      </c>
      <c r="T67" s="189">
        <v>0</v>
      </c>
      <c r="U67" s="189" t="s">
        <v>33</v>
      </c>
      <c r="V67" s="195" t="s">
        <v>80</v>
      </c>
      <c r="W67" s="245"/>
      <c r="X67" s="245"/>
      <c r="Y67" s="245"/>
      <c r="Z67" s="245"/>
    </row>
    <row r="68" spans="1:26" s="22" customFormat="1" ht="324" customHeight="1" x14ac:dyDescent="0.2">
      <c r="A68" s="234"/>
      <c r="B68" s="236"/>
      <c r="C68" s="236"/>
      <c r="D68" s="237"/>
      <c r="E68" s="234"/>
      <c r="F68" s="238"/>
      <c r="G68" s="239"/>
      <c r="H68" s="234"/>
      <c r="I68" s="234"/>
      <c r="J68" s="234"/>
      <c r="K68" s="234"/>
      <c r="L68" s="234"/>
      <c r="M68" s="234"/>
      <c r="N68" s="234"/>
      <c r="O68" s="234"/>
      <c r="P68" s="234"/>
      <c r="Q68" s="234"/>
      <c r="R68" s="234"/>
      <c r="S68" s="234"/>
      <c r="T68" s="234"/>
      <c r="U68" s="234"/>
      <c r="V68" s="234"/>
      <c r="W68" s="234"/>
      <c r="X68" s="234"/>
      <c r="Y68" s="234"/>
      <c r="Z68" s="234"/>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5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5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 t="s">
        <v>80</v>
      </c>
      <c r="W72" s="21"/>
      <c r="X72" s="21"/>
      <c r="Y72" s="21"/>
      <c r="Z72" s="21"/>
    </row>
    <row r="73" spans="1:26" s="80"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78" t="s">
        <v>80</v>
      </c>
      <c r="W73" s="79"/>
      <c r="X73" s="79"/>
      <c r="Y73" s="79"/>
      <c r="Z73" s="79"/>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59" t="s">
        <v>80</v>
      </c>
      <c r="W74" s="60"/>
      <c r="X74" s="60"/>
      <c r="Y74" s="60"/>
      <c r="Z74" s="60"/>
    </row>
    <row r="75" spans="1:26" ht="78.75" x14ac:dyDescent="0.2">
      <c r="A75" s="56">
        <v>53</v>
      </c>
      <c r="B75" s="57" t="s">
        <v>470</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59" t="s">
        <v>80</v>
      </c>
      <c r="W75" s="60"/>
      <c r="X75" s="60"/>
      <c r="Y75" s="60"/>
      <c r="Z75" s="60"/>
    </row>
    <row r="76" spans="1:26" ht="294" customHeight="1" x14ac:dyDescent="0.2">
      <c r="A76" s="240">
        <v>54</v>
      </c>
      <c r="B76" s="242" t="s">
        <v>137</v>
      </c>
      <c r="C76" s="242" t="s">
        <v>138</v>
      </c>
      <c r="D76" s="240" t="s">
        <v>139</v>
      </c>
      <c r="E76" s="242" t="s">
        <v>104</v>
      </c>
      <c r="F76" s="193" t="s">
        <v>175</v>
      </c>
      <c r="G76" s="240" t="s">
        <v>167</v>
      </c>
      <c r="H76" s="240" t="s">
        <v>146</v>
      </c>
      <c r="I76" s="240" t="s">
        <v>411</v>
      </c>
      <c r="J76" s="193" t="s">
        <v>31</v>
      </c>
      <c r="K76" s="193" t="s">
        <v>56</v>
      </c>
      <c r="L76" s="248" t="s">
        <v>412</v>
      </c>
      <c r="M76" s="240" t="s">
        <v>142</v>
      </c>
      <c r="N76" s="240" t="s">
        <v>147</v>
      </c>
      <c r="O76" s="251" t="str">
        <f>"02.2023"</f>
        <v>02.2023</v>
      </c>
      <c r="P76" s="252" t="s">
        <v>57</v>
      </c>
      <c r="Q76" s="240" t="s">
        <v>77</v>
      </c>
      <c r="R76" s="195" t="s">
        <v>32</v>
      </c>
      <c r="S76" s="240" t="s">
        <v>77</v>
      </c>
      <c r="T76" s="240">
        <v>0</v>
      </c>
      <c r="U76" s="240" t="s">
        <v>33</v>
      </c>
      <c r="V76" s="254" t="s">
        <v>80</v>
      </c>
      <c r="W76" s="250"/>
      <c r="X76" s="250"/>
      <c r="Y76" s="250"/>
      <c r="Z76" s="250"/>
    </row>
    <row r="77" spans="1:26" ht="324" customHeight="1" x14ac:dyDescent="0.2">
      <c r="A77" s="241"/>
      <c r="B77" s="243"/>
      <c r="C77" s="243"/>
      <c r="D77" s="244"/>
      <c r="E77" s="241"/>
      <c r="F77" s="241"/>
      <c r="G77" s="247"/>
      <c r="H77" s="241"/>
      <c r="I77" s="241"/>
      <c r="J77" s="241"/>
      <c r="K77" s="241"/>
      <c r="L77" s="249"/>
      <c r="M77" s="241"/>
      <c r="N77" s="241"/>
      <c r="O77" s="241"/>
      <c r="P77" s="253"/>
      <c r="Q77" s="241"/>
      <c r="R77" s="241"/>
      <c r="S77" s="241"/>
      <c r="T77" s="241"/>
      <c r="U77" s="241"/>
      <c r="V77" s="241"/>
      <c r="W77" s="241"/>
      <c r="X77" s="241"/>
      <c r="Y77" s="241"/>
      <c r="Z77" s="241"/>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44</v>
      </c>
      <c r="W81" s="9"/>
      <c r="X81" s="9"/>
      <c r="Y81" s="9"/>
      <c r="Z81" s="9"/>
    </row>
    <row r="82" spans="1:26" s="22" customFormat="1" ht="357.75" customHeight="1" x14ac:dyDescent="0.2">
      <c r="A82" s="191">
        <v>59</v>
      </c>
      <c r="B82" s="27" t="s">
        <v>242</v>
      </c>
      <c r="C82" s="27" t="s">
        <v>238</v>
      </c>
      <c r="D82" s="189" t="s">
        <v>133</v>
      </c>
      <c r="E82" s="189" t="s">
        <v>112</v>
      </c>
      <c r="F82" s="193" t="s">
        <v>93</v>
      </c>
      <c r="G82" s="27" t="s">
        <v>239</v>
      </c>
      <c r="H82" s="27" t="s">
        <v>240</v>
      </c>
      <c r="I82" s="27" t="s">
        <v>241</v>
      </c>
      <c r="J82" s="193" t="s">
        <v>31</v>
      </c>
      <c r="K82" s="193" t="s">
        <v>56</v>
      </c>
      <c r="L82" s="194" t="s">
        <v>374</v>
      </c>
      <c r="M82" s="189" t="s">
        <v>142</v>
      </c>
      <c r="N82" s="189">
        <v>8.2021999999999995</v>
      </c>
      <c r="O82" s="189">
        <v>9.2022999999999993</v>
      </c>
      <c r="P82" s="189" t="s">
        <v>119</v>
      </c>
      <c r="Q82" s="189" t="s">
        <v>60</v>
      </c>
      <c r="R82" s="195" t="s">
        <v>32</v>
      </c>
      <c r="S82" s="189" t="s">
        <v>77</v>
      </c>
      <c r="T82" s="189" t="s">
        <v>60</v>
      </c>
      <c r="U82" s="189">
        <v>0</v>
      </c>
      <c r="V82" s="195" t="s">
        <v>44</v>
      </c>
      <c r="W82" s="189"/>
      <c r="X82" s="189"/>
      <c r="Y82" s="189"/>
      <c r="Z82" s="189"/>
    </row>
    <row r="83" spans="1:26" s="22" customFormat="1" ht="357.6" customHeight="1" x14ac:dyDescent="0.2">
      <c r="A83" s="192"/>
      <c r="B83" s="62" t="s">
        <v>242</v>
      </c>
      <c r="C83" s="62" t="s">
        <v>238</v>
      </c>
      <c r="D83" s="190"/>
      <c r="E83" s="190"/>
      <c r="F83" s="190"/>
      <c r="G83" s="62" t="s">
        <v>239</v>
      </c>
      <c r="H83" s="62" t="s">
        <v>240</v>
      </c>
      <c r="I83" s="62" t="s">
        <v>241</v>
      </c>
      <c r="J83" s="190"/>
      <c r="K83" s="190"/>
      <c r="L83" s="194"/>
      <c r="M83" s="190"/>
      <c r="N83" s="190"/>
      <c r="O83" s="190"/>
      <c r="P83" s="190"/>
      <c r="Q83" s="190"/>
      <c r="R83" s="190"/>
      <c r="S83" s="190"/>
      <c r="T83" s="190"/>
      <c r="U83" s="190"/>
      <c r="V83" s="190"/>
      <c r="W83" s="190"/>
      <c r="X83" s="190"/>
      <c r="Y83" s="190"/>
      <c r="Z83" s="190"/>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15"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15"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0"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0"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15"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12" t="s">
        <v>44</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205">
        <v>72</v>
      </c>
      <c r="B96" s="205" t="s">
        <v>137</v>
      </c>
      <c r="C96" s="205" t="s">
        <v>138</v>
      </c>
      <c r="D96" s="205" t="s">
        <v>139</v>
      </c>
      <c r="E96" s="207" t="s">
        <v>104</v>
      </c>
      <c r="F96" s="209" t="s">
        <v>93</v>
      </c>
      <c r="G96" s="211" t="s">
        <v>167</v>
      </c>
      <c r="H96" s="205" t="s">
        <v>146</v>
      </c>
      <c r="I96" s="207" t="s">
        <v>144</v>
      </c>
      <c r="J96" s="209" t="s">
        <v>31</v>
      </c>
      <c r="K96" s="211" t="s">
        <v>56</v>
      </c>
      <c r="L96" s="228" t="s">
        <v>343</v>
      </c>
      <c r="M96" s="205" t="s">
        <v>142</v>
      </c>
      <c r="N96" s="205" t="s">
        <v>147</v>
      </c>
      <c r="O96" s="205" t="s">
        <v>156</v>
      </c>
      <c r="P96" s="205" t="s">
        <v>118</v>
      </c>
      <c r="Q96" s="205" t="s">
        <v>60</v>
      </c>
      <c r="R96" s="230" t="s">
        <v>32</v>
      </c>
      <c r="S96" s="232" t="s">
        <v>77</v>
      </c>
      <c r="T96" s="230" t="s">
        <v>77</v>
      </c>
      <c r="U96" s="216" t="s">
        <v>33</v>
      </c>
      <c r="V96" s="216" t="s">
        <v>80</v>
      </c>
      <c r="W96" s="209"/>
      <c r="X96" s="209"/>
      <c r="Y96" s="209"/>
      <c r="Z96" s="209"/>
    </row>
    <row r="97" spans="1:26" s="14" customFormat="1" ht="314.25" customHeight="1" x14ac:dyDescent="0.2">
      <c r="A97" s="206"/>
      <c r="B97" s="206"/>
      <c r="C97" s="206"/>
      <c r="D97" s="206"/>
      <c r="E97" s="208"/>
      <c r="F97" s="210"/>
      <c r="G97" s="212"/>
      <c r="H97" s="206"/>
      <c r="I97" s="208"/>
      <c r="J97" s="210"/>
      <c r="K97" s="212"/>
      <c r="L97" s="229"/>
      <c r="M97" s="206"/>
      <c r="N97" s="206"/>
      <c r="O97" s="206"/>
      <c r="P97" s="206"/>
      <c r="Q97" s="206"/>
      <c r="R97" s="231"/>
      <c r="S97" s="233"/>
      <c r="T97" s="231"/>
      <c r="U97" s="217"/>
      <c r="V97" s="217"/>
      <c r="W97" s="210"/>
      <c r="X97" s="210"/>
      <c r="Y97" s="210"/>
      <c r="Z97" s="210"/>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3">
        <v>211000</v>
      </c>
      <c r="M100" s="9" t="s">
        <v>142</v>
      </c>
      <c r="N100" s="81" t="str">
        <f>"01.2023"</f>
        <v>01.2023</v>
      </c>
      <c r="O100" s="81" t="str">
        <f>"12.2023"</f>
        <v>12.2023</v>
      </c>
      <c r="P100" s="9" t="s">
        <v>148</v>
      </c>
      <c r="Q100" s="9" t="s">
        <v>60</v>
      </c>
      <c r="R100" s="55" t="s">
        <v>32</v>
      </c>
      <c r="S100" s="9" t="s">
        <v>60</v>
      </c>
      <c r="T100" s="55" t="s">
        <v>33</v>
      </c>
      <c r="U100" s="55" t="s">
        <v>33</v>
      </c>
      <c r="V100" s="71" t="s">
        <v>529</v>
      </c>
      <c r="W100" s="13"/>
      <c r="X100" s="53"/>
      <c r="Y100" s="13"/>
      <c r="Z100" s="13"/>
    </row>
    <row r="101" spans="1:26" ht="67.5" x14ac:dyDescent="0.2">
      <c r="A101" s="9">
        <v>76</v>
      </c>
      <c r="B101" s="9" t="s">
        <v>97</v>
      </c>
      <c r="C101" s="9" t="s">
        <v>98</v>
      </c>
      <c r="D101" s="9" t="s">
        <v>133</v>
      </c>
      <c r="E101" s="9" t="s">
        <v>509</v>
      </c>
      <c r="F101" s="97" t="s">
        <v>93</v>
      </c>
      <c r="G101" s="97" t="s">
        <v>161</v>
      </c>
      <c r="H101" s="9" t="s">
        <v>99</v>
      </c>
      <c r="I101" s="9">
        <v>10</v>
      </c>
      <c r="J101" s="97" t="s">
        <v>31</v>
      </c>
      <c r="K101" s="97" t="s">
        <v>56</v>
      </c>
      <c r="L101" s="11" t="s">
        <v>510</v>
      </c>
      <c r="M101" s="9" t="s">
        <v>142</v>
      </c>
      <c r="N101" s="81" t="str">
        <f t="shared" ref="N101:N106" si="1">"01.2023"</f>
        <v>01.2023</v>
      </c>
      <c r="O101" s="9" t="str">
        <f>"01.2024"</f>
        <v>01.2024</v>
      </c>
      <c r="P101" s="9" t="s">
        <v>148</v>
      </c>
      <c r="Q101" s="9" t="s">
        <v>60</v>
      </c>
      <c r="R101" s="55" t="s">
        <v>32</v>
      </c>
      <c r="S101" s="9" t="s">
        <v>60</v>
      </c>
      <c r="T101" s="55" t="s">
        <v>33</v>
      </c>
      <c r="U101" s="55" t="s">
        <v>33</v>
      </c>
      <c r="V101" s="100" t="s">
        <v>80</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3">
        <v>441719</v>
      </c>
      <c r="M102" s="9" t="s">
        <v>142</v>
      </c>
      <c r="N102" s="81" t="str">
        <f>"03.2023"</f>
        <v>03.2023</v>
      </c>
      <c r="O102" s="9" t="str">
        <f>"05.2023"</f>
        <v>05.2023</v>
      </c>
      <c r="P102" s="9" t="s">
        <v>148</v>
      </c>
      <c r="Q102" s="9" t="s">
        <v>60</v>
      </c>
      <c r="R102" s="55" t="s">
        <v>32</v>
      </c>
      <c r="S102" s="9" t="s">
        <v>60</v>
      </c>
      <c r="T102" s="55" t="s">
        <v>33</v>
      </c>
      <c r="U102" s="55" t="s">
        <v>33</v>
      </c>
      <c r="V102" s="135" t="s">
        <v>80</v>
      </c>
      <c r="W102" s="13"/>
      <c r="X102" s="53"/>
      <c r="Y102" s="13"/>
      <c r="Z102" s="13"/>
    </row>
    <row r="103" spans="1:26" ht="45" x14ac:dyDescent="0.2">
      <c r="A103" s="9">
        <v>78</v>
      </c>
      <c r="B103" s="9" t="s">
        <v>574</v>
      </c>
      <c r="C103" s="9" t="s">
        <v>575</v>
      </c>
      <c r="D103" s="9" t="s">
        <v>132</v>
      </c>
      <c r="E103" s="9" t="s">
        <v>421</v>
      </c>
      <c r="F103" s="136" t="s">
        <v>93</v>
      </c>
      <c r="G103" s="137" t="s">
        <v>172</v>
      </c>
      <c r="H103" s="9" t="s">
        <v>173</v>
      </c>
      <c r="I103" s="9" t="s">
        <v>576</v>
      </c>
      <c r="J103" s="136" t="s">
        <v>31</v>
      </c>
      <c r="K103" s="136" t="s">
        <v>56</v>
      </c>
      <c r="L103" s="83">
        <v>2028096.42</v>
      </c>
      <c r="M103" s="9" t="s">
        <v>142</v>
      </c>
      <c r="N103" s="81" t="str">
        <f>"02.2023"</f>
        <v>02.2023</v>
      </c>
      <c r="O103" s="9" t="str">
        <f>"08.2023"</f>
        <v>08.2023</v>
      </c>
      <c r="P103" s="9" t="s">
        <v>148</v>
      </c>
      <c r="Q103" s="9" t="s">
        <v>60</v>
      </c>
      <c r="R103" s="55" t="s">
        <v>32</v>
      </c>
      <c r="S103" s="9" t="s">
        <v>60</v>
      </c>
      <c r="T103" s="55" t="s">
        <v>33</v>
      </c>
      <c r="U103" s="55" t="s">
        <v>33</v>
      </c>
      <c r="V103" s="144" t="s">
        <v>80</v>
      </c>
      <c r="W103" s="13"/>
      <c r="X103" s="53"/>
      <c r="Y103" s="13"/>
      <c r="Z103" s="13"/>
    </row>
    <row r="104" spans="1:26" ht="135" x14ac:dyDescent="0.2">
      <c r="A104" s="9">
        <v>79</v>
      </c>
      <c r="B104" s="9" t="s">
        <v>651</v>
      </c>
      <c r="C104" s="9" t="s">
        <v>652</v>
      </c>
      <c r="D104" s="9" t="s">
        <v>132</v>
      </c>
      <c r="E104" s="9" t="s">
        <v>422</v>
      </c>
      <c r="F104" s="53" t="s">
        <v>93</v>
      </c>
      <c r="G104" s="52">
        <v>166</v>
      </c>
      <c r="H104" s="9" t="s">
        <v>650</v>
      </c>
      <c r="I104" s="9" t="s">
        <v>649</v>
      </c>
      <c r="J104" s="166" t="s">
        <v>31</v>
      </c>
      <c r="K104" s="166" t="s">
        <v>56</v>
      </c>
      <c r="L104" s="83">
        <v>441369.79</v>
      </c>
      <c r="M104" s="9" t="s">
        <v>142</v>
      </c>
      <c r="N104" s="81" t="str">
        <f>"03.2023"</f>
        <v>03.2023</v>
      </c>
      <c r="O104" s="9" t="str">
        <f>"07.2023"</f>
        <v>07.2023</v>
      </c>
      <c r="P104" s="9" t="s">
        <v>148</v>
      </c>
      <c r="Q104" s="9" t="s">
        <v>60</v>
      </c>
      <c r="R104" s="55" t="s">
        <v>32</v>
      </c>
      <c r="S104" s="9" t="s">
        <v>60</v>
      </c>
      <c r="T104" s="55" t="s">
        <v>33</v>
      </c>
      <c r="U104" s="55" t="s">
        <v>33</v>
      </c>
      <c r="V104" s="135" t="s">
        <v>80</v>
      </c>
      <c r="W104" s="13"/>
      <c r="X104" s="53"/>
      <c r="Y104" s="13"/>
      <c r="Z104" s="13"/>
    </row>
    <row r="105" spans="1:26" ht="45" x14ac:dyDescent="0.2">
      <c r="A105" s="9">
        <v>80</v>
      </c>
      <c r="B105" s="81" t="str">
        <f>"08.93"</f>
        <v>08.93</v>
      </c>
      <c r="C105" s="9" t="s">
        <v>476</v>
      </c>
      <c r="D105" s="9" t="s">
        <v>132</v>
      </c>
      <c r="E105" s="9" t="s">
        <v>475</v>
      </c>
      <c r="F105" s="53" t="s">
        <v>93</v>
      </c>
      <c r="G105" s="52">
        <v>168</v>
      </c>
      <c r="H105" s="9" t="s">
        <v>277</v>
      </c>
      <c r="I105" s="9">
        <v>1400</v>
      </c>
      <c r="J105" s="53" t="s">
        <v>31</v>
      </c>
      <c r="K105" s="53" t="s">
        <v>56</v>
      </c>
      <c r="L105" s="83">
        <v>17822000</v>
      </c>
      <c r="M105" s="9" t="s">
        <v>142</v>
      </c>
      <c r="N105" s="81" t="str">
        <f t="shared" si="1"/>
        <v>01.2023</v>
      </c>
      <c r="O105" s="9" t="str">
        <f>"12.2023"</f>
        <v>12.2023</v>
      </c>
      <c r="P105" s="9" t="s">
        <v>148</v>
      </c>
      <c r="Q105" s="9" t="s">
        <v>60</v>
      </c>
      <c r="R105" s="55" t="s">
        <v>32</v>
      </c>
      <c r="S105" s="9" t="s">
        <v>60</v>
      </c>
      <c r="T105" s="55" t="s">
        <v>33</v>
      </c>
      <c r="U105" s="55" t="s">
        <v>33</v>
      </c>
      <c r="V105" s="95" t="s">
        <v>80</v>
      </c>
      <c r="W105" s="13"/>
      <c r="X105" s="53"/>
      <c r="Y105" s="13"/>
      <c r="Z105" s="13"/>
    </row>
    <row r="106" spans="1:26" ht="67.5" x14ac:dyDescent="0.2">
      <c r="A106" s="9">
        <v>81</v>
      </c>
      <c r="B106" s="9" t="s">
        <v>383</v>
      </c>
      <c r="C106" s="9" t="s">
        <v>197</v>
      </c>
      <c r="D106" s="9" t="s">
        <v>133</v>
      </c>
      <c r="E106" s="9" t="s">
        <v>198</v>
      </c>
      <c r="F106" s="53" t="s">
        <v>93</v>
      </c>
      <c r="G106" s="52" t="s">
        <v>315</v>
      </c>
      <c r="H106" s="9" t="s">
        <v>315</v>
      </c>
      <c r="I106" s="9" t="s">
        <v>219</v>
      </c>
      <c r="J106" s="53" t="s">
        <v>31</v>
      </c>
      <c r="K106" s="53" t="s">
        <v>56</v>
      </c>
      <c r="L106" s="82" t="s">
        <v>423</v>
      </c>
      <c r="M106" s="9" t="s">
        <v>142</v>
      </c>
      <c r="N106" s="81"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424</v>
      </c>
      <c r="C107" s="9" t="s">
        <v>425</v>
      </c>
      <c r="D107" s="9" t="s">
        <v>135</v>
      </c>
      <c r="E107" s="9" t="s">
        <v>426</v>
      </c>
      <c r="F107" s="186" t="s">
        <v>93</v>
      </c>
      <c r="G107" s="174">
        <v>876</v>
      </c>
      <c r="H107" s="9" t="s">
        <v>54</v>
      </c>
      <c r="I107" s="9">
        <v>1</v>
      </c>
      <c r="J107" s="186" t="s">
        <v>31</v>
      </c>
      <c r="K107" s="186" t="s">
        <v>56</v>
      </c>
      <c r="L107" s="83">
        <v>6962408.4000000004</v>
      </c>
      <c r="M107" s="9" t="s">
        <v>142</v>
      </c>
      <c r="N107" s="81"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56.25" x14ac:dyDescent="0.2">
      <c r="A108" s="9">
        <v>83</v>
      </c>
      <c r="B108" s="9" t="s">
        <v>427</v>
      </c>
      <c r="C108" s="9" t="s">
        <v>428</v>
      </c>
      <c r="D108" s="9" t="s">
        <v>429</v>
      </c>
      <c r="E108" s="9" t="s">
        <v>430</v>
      </c>
      <c r="F108" s="186" t="s">
        <v>93</v>
      </c>
      <c r="G108" s="174" t="s">
        <v>431</v>
      </c>
      <c r="H108" s="9" t="s">
        <v>432</v>
      </c>
      <c r="I108" s="9" t="s">
        <v>433</v>
      </c>
      <c r="J108" s="186" t="s">
        <v>31</v>
      </c>
      <c r="K108" s="186" t="s">
        <v>56</v>
      </c>
      <c r="L108" s="83">
        <f>646013.3+540804.3+15596.5+135503+15565.7</f>
        <v>1353482.8</v>
      </c>
      <c r="M108" s="9" t="s">
        <v>142</v>
      </c>
      <c r="N108" s="81" t="str">
        <f>"03.2023"</f>
        <v>03.2023</v>
      </c>
      <c r="O108" s="9" t="str">
        <f>"05.2023"</f>
        <v>05.2023</v>
      </c>
      <c r="P108" s="9" t="s">
        <v>148</v>
      </c>
      <c r="Q108" s="9" t="s">
        <v>60</v>
      </c>
      <c r="R108" s="55" t="s">
        <v>32</v>
      </c>
      <c r="S108" s="9" t="s">
        <v>60</v>
      </c>
      <c r="T108" s="55" t="s">
        <v>33</v>
      </c>
      <c r="U108" s="55" t="s">
        <v>33</v>
      </c>
      <c r="V108" s="71" t="s">
        <v>80</v>
      </c>
      <c r="W108" s="13"/>
      <c r="X108" s="53"/>
      <c r="Y108" s="13"/>
      <c r="Z108" s="13"/>
    </row>
    <row r="109" spans="1:26" ht="45" x14ac:dyDescent="0.2">
      <c r="A109" s="9">
        <v>84</v>
      </c>
      <c r="B109" s="9" t="str">
        <f>"08.12"</f>
        <v>08.12</v>
      </c>
      <c r="C109" s="9" t="str">
        <f>"08.12.11.130"</f>
        <v>08.12.11.130</v>
      </c>
      <c r="D109" s="9" t="s">
        <v>132</v>
      </c>
      <c r="E109" s="9" t="s">
        <v>434</v>
      </c>
      <c r="F109" s="186" t="s">
        <v>93</v>
      </c>
      <c r="G109" s="174">
        <v>168</v>
      </c>
      <c r="H109" s="9" t="s">
        <v>277</v>
      </c>
      <c r="I109" s="9">
        <v>600</v>
      </c>
      <c r="J109" s="186" t="s">
        <v>31</v>
      </c>
      <c r="K109" s="186" t="s">
        <v>56</v>
      </c>
      <c r="L109" s="83">
        <v>523200</v>
      </c>
      <c r="M109" s="9" t="s">
        <v>142</v>
      </c>
      <c r="N109" s="81" t="str">
        <f>"03.2023"</f>
        <v>03.2023</v>
      </c>
      <c r="O109" s="9" t="str">
        <f>"08.2023"</f>
        <v>08.2023</v>
      </c>
      <c r="P109" s="9" t="s">
        <v>148</v>
      </c>
      <c r="Q109" s="9" t="s">
        <v>60</v>
      </c>
      <c r="R109" s="55" t="s">
        <v>32</v>
      </c>
      <c r="S109" s="9" t="s">
        <v>60</v>
      </c>
      <c r="T109" s="55" t="s">
        <v>33</v>
      </c>
      <c r="U109" s="55" t="s">
        <v>33</v>
      </c>
      <c r="V109" s="71" t="s">
        <v>529</v>
      </c>
      <c r="W109" s="13"/>
      <c r="X109" s="53"/>
      <c r="Y109" s="13"/>
      <c r="Z109" s="13"/>
    </row>
    <row r="110" spans="1:26" ht="45" x14ac:dyDescent="0.2">
      <c r="A110" s="9">
        <v>85</v>
      </c>
      <c r="B110" s="9" t="str">
        <f>"08.12"</f>
        <v>08.12</v>
      </c>
      <c r="C110" s="9" t="str">
        <f>"08.12.12.140"</f>
        <v>08.12.12.140</v>
      </c>
      <c r="D110" s="9" t="s">
        <v>132</v>
      </c>
      <c r="E110" s="9" t="s">
        <v>435</v>
      </c>
      <c r="F110" s="53" t="s">
        <v>93</v>
      </c>
      <c r="G110" s="52">
        <v>168</v>
      </c>
      <c r="H110" s="9" t="s">
        <v>277</v>
      </c>
      <c r="I110" s="9">
        <v>300</v>
      </c>
      <c r="J110" s="53" t="s">
        <v>31</v>
      </c>
      <c r="K110" s="53" t="s">
        <v>56</v>
      </c>
      <c r="L110" s="83">
        <v>277500</v>
      </c>
      <c r="M110" s="9" t="s">
        <v>142</v>
      </c>
      <c r="N110" s="81" t="str">
        <f>"03.2023"</f>
        <v>03.2023</v>
      </c>
      <c r="O110" s="9" t="str">
        <f>"08.2023"</f>
        <v>08.2023</v>
      </c>
      <c r="P110" s="9" t="s">
        <v>148</v>
      </c>
      <c r="Q110" s="9" t="s">
        <v>60</v>
      </c>
      <c r="R110" s="55" t="s">
        <v>32</v>
      </c>
      <c r="S110" s="9" t="s">
        <v>60</v>
      </c>
      <c r="T110" s="55" t="s">
        <v>33</v>
      </c>
      <c r="U110" s="55" t="s">
        <v>33</v>
      </c>
      <c r="V110" s="71" t="s">
        <v>80</v>
      </c>
      <c r="W110" s="13"/>
      <c r="X110" s="53"/>
      <c r="Y110" s="13"/>
      <c r="Z110" s="13"/>
    </row>
    <row r="111" spans="1:26" ht="45" x14ac:dyDescent="0.2">
      <c r="A111" s="9">
        <v>86</v>
      </c>
      <c r="B111" s="9" t="s">
        <v>62</v>
      </c>
      <c r="C111" s="9" t="s">
        <v>436</v>
      </c>
      <c r="D111" s="9" t="s">
        <v>133</v>
      </c>
      <c r="E111" s="187" t="s">
        <v>437</v>
      </c>
      <c r="F111" s="53" t="s">
        <v>93</v>
      </c>
      <c r="G111" s="52">
        <v>876</v>
      </c>
      <c r="H111" s="9" t="s">
        <v>54</v>
      </c>
      <c r="I111" s="9">
        <v>82</v>
      </c>
      <c r="J111" s="53" t="s">
        <v>31</v>
      </c>
      <c r="K111" s="53" t="s">
        <v>56</v>
      </c>
      <c r="L111" s="83">
        <v>233200</v>
      </c>
      <c r="M111" s="9" t="s">
        <v>142</v>
      </c>
      <c r="N111" s="81" t="str">
        <f>"05.2023"</f>
        <v>05.2023</v>
      </c>
      <c r="O111" s="9" t="str">
        <f>"08.2023"</f>
        <v>08.2023</v>
      </c>
      <c r="P111" s="9" t="s">
        <v>148</v>
      </c>
      <c r="Q111" s="9" t="s">
        <v>60</v>
      </c>
      <c r="R111" s="55" t="s">
        <v>32</v>
      </c>
      <c r="S111" s="9" t="s">
        <v>60</v>
      </c>
      <c r="T111" s="55" t="s">
        <v>33</v>
      </c>
      <c r="U111" s="55" t="s">
        <v>33</v>
      </c>
      <c r="V111" s="71" t="s">
        <v>80</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3">
        <v>15701263.6</v>
      </c>
      <c r="M112" s="9" t="s">
        <v>142</v>
      </c>
      <c r="N112" s="81" t="str">
        <f>"03.2023"</f>
        <v>03.2023</v>
      </c>
      <c r="O112" s="9" t="str">
        <f>"12.2023"</f>
        <v>12.2023</v>
      </c>
      <c r="P112" s="9" t="s">
        <v>118</v>
      </c>
      <c r="Q112" s="9" t="s">
        <v>60</v>
      </c>
      <c r="R112" s="55" t="s">
        <v>32</v>
      </c>
      <c r="S112" s="9" t="s">
        <v>77</v>
      </c>
      <c r="T112" s="55" t="s">
        <v>33</v>
      </c>
      <c r="U112" s="55" t="s">
        <v>33</v>
      </c>
      <c r="V112" s="71" t="s">
        <v>80</v>
      </c>
      <c r="W112" s="13"/>
      <c r="X112" s="53"/>
      <c r="Y112" s="13"/>
      <c r="Z112" s="13"/>
    </row>
    <row r="113" spans="1:26" ht="45" x14ac:dyDescent="0.2">
      <c r="A113" s="9">
        <v>88</v>
      </c>
      <c r="B113" s="9" t="s">
        <v>438</v>
      </c>
      <c r="C113" s="9" t="s">
        <v>439</v>
      </c>
      <c r="D113" s="9" t="s">
        <v>132</v>
      </c>
      <c r="E113" s="9" t="s">
        <v>440</v>
      </c>
      <c r="F113" s="53" t="s">
        <v>93</v>
      </c>
      <c r="G113" s="52">
        <v>796</v>
      </c>
      <c r="H113" s="9" t="s">
        <v>420</v>
      </c>
      <c r="I113" s="9">
        <v>26</v>
      </c>
      <c r="J113" s="53" t="s">
        <v>31</v>
      </c>
      <c r="K113" s="53" t="s">
        <v>56</v>
      </c>
      <c r="L113" s="83">
        <v>1773886.81</v>
      </c>
      <c r="M113" s="9" t="s">
        <v>142</v>
      </c>
      <c r="N113" s="81"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441</v>
      </c>
      <c r="C114" s="9" t="s">
        <v>442</v>
      </c>
      <c r="D114" s="9" t="s">
        <v>132</v>
      </c>
      <c r="E114" s="9" t="s">
        <v>443</v>
      </c>
      <c r="F114" s="53" t="s">
        <v>93</v>
      </c>
      <c r="G114" s="52">
        <v>166</v>
      </c>
      <c r="H114" s="9" t="s">
        <v>58</v>
      </c>
      <c r="I114" s="9">
        <v>3024</v>
      </c>
      <c r="J114" s="53" t="s">
        <v>31</v>
      </c>
      <c r="K114" s="53" t="s">
        <v>56</v>
      </c>
      <c r="L114" s="83">
        <v>468568.8</v>
      </c>
      <c r="M114" s="9" t="s">
        <v>142</v>
      </c>
      <c r="N114" s="81"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444</v>
      </c>
      <c r="C115" s="9" t="s">
        <v>445</v>
      </c>
      <c r="D115" s="9" t="s">
        <v>132</v>
      </c>
      <c r="E115" s="9" t="s">
        <v>446</v>
      </c>
      <c r="F115" s="53" t="s">
        <v>93</v>
      </c>
      <c r="G115" s="52">
        <v>796</v>
      </c>
      <c r="H115" s="9" t="s">
        <v>420</v>
      </c>
      <c r="I115" s="9">
        <v>20000</v>
      </c>
      <c r="J115" s="53" t="s">
        <v>31</v>
      </c>
      <c r="K115" s="53" t="s">
        <v>56</v>
      </c>
      <c r="L115" s="83">
        <v>1660579.2</v>
      </c>
      <c r="M115" s="9" t="s">
        <v>142</v>
      </c>
      <c r="N115" s="81"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447</v>
      </c>
      <c r="C116" s="9" t="s">
        <v>448</v>
      </c>
      <c r="D116" s="9" t="s">
        <v>132</v>
      </c>
      <c r="E116" s="9" t="s">
        <v>449</v>
      </c>
      <c r="F116" s="53" t="s">
        <v>93</v>
      </c>
      <c r="G116" s="52">
        <v>166</v>
      </c>
      <c r="H116" s="9" t="s">
        <v>450</v>
      </c>
      <c r="I116" s="9">
        <v>20500</v>
      </c>
      <c r="J116" s="53" t="s">
        <v>31</v>
      </c>
      <c r="K116" s="53" t="s">
        <v>56</v>
      </c>
      <c r="L116" s="83">
        <v>188600</v>
      </c>
      <c r="M116" s="9" t="s">
        <v>142</v>
      </c>
      <c r="N116" s="81"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451</v>
      </c>
      <c r="C117" s="9" t="s">
        <v>452</v>
      </c>
      <c r="D117" s="9" t="s">
        <v>132</v>
      </c>
      <c r="E117" s="9" t="s">
        <v>453</v>
      </c>
      <c r="F117" s="53" t="s">
        <v>93</v>
      </c>
      <c r="G117" s="52">
        <v>166</v>
      </c>
      <c r="H117" s="9" t="s">
        <v>58</v>
      </c>
      <c r="I117" s="9">
        <v>1350</v>
      </c>
      <c r="J117" s="53" t="s">
        <v>31</v>
      </c>
      <c r="K117" s="53" t="s">
        <v>56</v>
      </c>
      <c r="L117" s="83">
        <v>466952.85</v>
      </c>
      <c r="M117" s="9" t="s">
        <v>142</v>
      </c>
      <c r="N117" s="81"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192" customHeight="1" x14ac:dyDescent="0.2">
      <c r="A118" s="9">
        <v>93</v>
      </c>
      <c r="B118" s="17" t="s">
        <v>524</v>
      </c>
      <c r="C118" s="101" t="s">
        <v>525</v>
      </c>
      <c r="D118" s="9" t="s">
        <v>132</v>
      </c>
      <c r="E118" s="9" t="s">
        <v>454</v>
      </c>
      <c r="F118" s="53" t="s">
        <v>93</v>
      </c>
      <c r="G118" s="52" t="s">
        <v>526</v>
      </c>
      <c r="H118" s="9" t="s">
        <v>527</v>
      </c>
      <c r="I118" s="9" t="s">
        <v>528</v>
      </c>
      <c r="J118" s="53" t="s">
        <v>31</v>
      </c>
      <c r="K118" s="53" t="s">
        <v>56</v>
      </c>
      <c r="L118" s="83">
        <v>3390925.75</v>
      </c>
      <c r="M118" s="9" t="s">
        <v>142</v>
      </c>
      <c r="N118" s="81" t="str">
        <f>"01.2023"</f>
        <v>01.2023</v>
      </c>
      <c r="O118" s="9" t="str">
        <f>"07.2023"</f>
        <v>07.2023</v>
      </c>
      <c r="P118" s="9" t="s">
        <v>148</v>
      </c>
      <c r="Q118" s="9" t="s">
        <v>60</v>
      </c>
      <c r="R118" s="55" t="s">
        <v>32</v>
      </c>
      <c r="S118" s="9" t="s">
        <v>60</v>
      </c>
      <c r="T118" s="55" t="s">
        <v>33</v>
      </c>
      <c r="U118" s="55" t="s">
        <v>33</v>
      </c>
      <c r="V118" s="71" t="s">
        <v>80</v>
      </c>
      <c r="W118" s="13"/>
      <c r="X118" s="53"/>
      <c r="Y118" s="13"/>
      <c r="Z118" s="13"/>
    </row>
    <row r="119" spans="1:26" ht="45" x14ac:dyDescent="0.2">
      <c r="A119" s="9">
        <v>94</v>
      </c>
      <c r="B119" s="9" t="s">
        <v>455</v>
      </c>
      <c r="C119" s="9" t="s">
        <v>456</v>
      </c>
      <c r="D119" s="9" t="s">
        <v>132</v>
      </c>
      <c r="E119" s="9" t="s">
        <v>457</v>
      </c>
      <c r="F119" s="53" t="s">
        <v>93</v>
      </c>
      <c r="G119" s="52">
        <v>796</v>
      </c>
      <c r="H119" s="9" t="s">
        <v>420</v>
      </c>
      <c r="I119" s="9">
        <v>1042</v>
      </c>
      <c r="J119" s="53" t="s">
        <v>31</v>
      </c>
      <c r="K119" s="53" t="s">
        <v>56</v>
      </c>
      <c r="L119" s="83">
        <v>712034</v>
      </c>
      <c r="M119" s="9" t="s">
        <v>142</v>
      </c>
      <c r="N119" s="81"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441</v>
      </c>
      <c r="C120" s="9" t="s">
        <v>458</v>
      </c>
      <c r="D120" s="9" t="s">
        <v>132</v>
      </c>
      <c r="E120" s="9" t="s">
        <v>459</v>
      </c>
      <c r="F120" s="53" t="s">
        <v>93</v>
      </c>
      <c r="G120" s="52" t="str">
        <f>"055"</f>
        <v>055</v>
      </c>
      <c r="H120" s="9" t="s">
        <v>465</v>
      </c>
      <c r="I120" s="9">
        <v>5700</v>
      </c>
      <c r="J120" s="53" t="s">
        <v>31</v>
      </c>
      <c r="K120" s="53" t="s">
        <v>56</v>
      </c>
      <c r="L120" s="83">
        <v>1436220</v>
      </c>
      <c r="M120" s="9" t="s">
        <v>142</v>
      </c>
      <c r="N120" s="81"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460</v>
      </c>
      <c r="C121" s="9" t="s">
        <v>461</v>
      </c>
      <c r="D121" s="9" t="s">
        <v>132</v>
      </c>
      <c r="E121" s="9" t="s">
        <v>462</v>
      </c>
      <c r="F121" s="53" t="s">
        <v>93</v>
      </c>
      <c r="G121" s="52" t="str">
        <f>"055"</f>
        <v>055</v>
      </c>
      <c r="H121" s="9" t="s">
        <v>465</v>
      </c>
      <c r="I121" s="9">
        <v>4800</v>
      </c>
      <c r="J121" s="53" t="s">
        <v>31</v>
      </c>
      <c r="K121" s="53" t="s">
        <v>56</v>
      </c>
      <c r="L121" s="83">
        <v>312480</v>
      </c>
      <c r="M121" s="9" t="s">
        <v>142</v>
      </c>
      <c r="N121" s="81" t="str">
        <f>"01.2023"</f>
        <v>01.2023</v>
      </c>
      <c r="O121" s="9" t="str">
        <f>"05.2023"</f>
        <v>05.2023</v>
      </c>
      <c r="P121" s="9" t="s">
        <v>148</v>
      </c>
      <c r="Q121" s="9" t="s">
        <v>60</v>
      </c>
      <c r="R121" s="55" t="s">
        <v>32</v>
      </c>
      <c r="S121" s="9" t="s">
        <v>60</v>
      </c>
      <c r="T121" s="55" t="s">
        <v>33</v>
      </c>
      <c r="U121" s="55" t="s">
        <v>33</v>
      </c>
      <c r="V121" s="71" t="s">
        <v>80</v>
      </c>
      <c r="W121" s="13"/>
      <c r="X121" s="53"/>
      <c r="Y121" s="13"/>
      <c r="Z121" s="13"/>
    </row>
    <row r="122" spans="1:26" ht="45" x14ac:dyDescent="0.2">
      <c r="A122" s="9">
        <v>97</v>
      </c>
      <c r="B122" s="9" t="s">
        <v>463</v>
      </c>
      <c r="C122" s="9" t="s">
        <v>464</v>
      </c>
      <c r="D122" s="9" t="s">
        <v>132</v>
      </c>
      <c r="E122" s="9" t="s">
        <v>466</v>
      </c>
      <c r="F122" s="53" t="s">
        <v>93</v>
      </c>
      <c r="G122" s="52">
        <v>166</v>
      </c>
      <c r="H122" s="9" t="s">
        <v>58</v>
      </c>
      <c r="I122" s="9">
        <v>1040</v>
      </c>
      <c r="J122" s="53" t="s">
        <v>31</v>
      </c>
      <c r="K122" s="53" t="s">
        <v>56</v>
      </c>
      <c r="L122" s="83">
        <v>153233.60000000001</v>
      </c>
      <c r="M122" s="9" t="s">
        <v>142</v>
      </c>
      <c r="N122" s="81" t="str">
        <f t="shared" ref="N122" si="2">"06.2023"</f>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467</v>
      </c>
      <c r="C123" s="9" t="s">
        <v>468</v>
      </c>
      <c r="D123" s="9" t="s">
        <v>133</v>
      </c>
      <c r="E123" s="9" t="s">
        <v>469</v>
      </c>
      <c r="F123" s="70" t="s">
        <v>175</v>
      </c>
      <c r="G123" s="69">
        <v>362</v>
      </c>
      <c r="H123" s="9" t="s">
        <v>99</v>
      </c>
      <c r="I123" s="9">
        <v>12</v>
      </c>
      <c r="J123" s="70" t="s">
        <v>31</v>
      </c>
      <c r="K123" s="70" t="s">
        <v>56</v>
      </c>
      <c r="L123" s="83">
        <v>608130</v>
      </c>
      <c r="M123" s="9" t="s">
        <v>142</v>
      </c>
      <c r="N123" s="81" t="str">
        <f t="shared" ref="N123:N136" si="3">"01.2023"</f>
        <v>01.2023</v>
      </c>
      <c r="O123" s="9" t="str">
        <f>"12.2023"</f>
        <v>12.2023</v>
      </c>
      <c r="P123" s="9" t="s">
        <v>57</v>
      </c>
      <c r="Q123" s="9" t="s">
        <v>77</v>
      </c>
      <c r="R123" s="71" t="s">
        <v>32</v>
      </c>
      <c r="S123" s="9" t="s">
        <v>77</v>
      </c>
      <c r="T123" s="71" t="s">
        <v>60</v>
      </c>
      <c r="U123" s="71" t="s">
        <v>33</v>
      </c>
      <c r="V123" s="85" t="s">
        <v>80</v>
      </c>
      <c r="W123" s="13"/>
      <c r="X123" s="70"/>
      <c r="Y123" s="13"/>
      <c r="Z123" s="13"/>
    </row>
    <row r="124" spans="1:26" ht="67.5" x14ac:dyDescent="0.2">
      <c r="A124" s="9">
        <v>99</v>
      </c>
      <c r="B124" s="73" t="s">
        <v>384</v>
      </c>
      <c r="C124" s="73" t="s">
        <v>204</v>
      </c>
      <c r="D124" s="72" t="s">
        <v>133</v>
      </c>
      <c r="E124" s="73" t="s">
        <v>409</v>
      </c>
      <c r="F124" s="70" t="s">
        <v>93</v>
      </c>
      <c r="G124" s="72" t="s">
        <v>315</v>
      </c>
      <c r="H124" s="72" t="s">
        <v>315</v>
      </c>
      <c r="I124" s="72" t="s">
        <v>403</v>
      </c>
      <c r="J124" s="70" t="s">
        <v>31</v>
      </c>
      <c r="K124" s="70" t="s">
        <v>56</v>
      </c>
      <c r="L124" s="58" t="s">
        <v>471</v>
      </c>
      <c r="M124" s="72" t="s">
        <v>142</v>
      </c>
      <c r="N124" s="81" t="str">
        <f t="shared" si="3"/>
        <v>01.2023</v>
      </c>
      <c r="O124" s="72">
        <v>1.2023999999999999</v>
      </c>
      <c r="P124" s="72" t="s">
        <v>148</v>
      </c>
      <c r="Q124" s="9" t="s">
        <v>60</v>
      </c>
      <c r="R124" s="71" t="s">
        <v>32</v>
      </c>
      <c r="S124" s="9" t="s">
        <v>60</v>
      </c>
      <c r="T124" s="71" t="s">
        <v>33</v>
      </c>
      <c r="U124" s="71" t="s">
        <v>33</v>
      </c>
      <c r="V124" s="85" t="s">
        <v>80</v>
      </c>
      <c r="W124" s="13"/>
      <c r="X124" s="70"/>
      <c r="Y124" s="13"/>
      <c r="Z124" s="13"/>
    </row>
    <row r="125" spans="1:26" ht="45" x14ac:dyDescent="0.2">
      <c r="A125" s="9">
        <v>100</v>
      </c>
      <c r="B125" s="89" t="s">
        <v>474</v>
      </c>
      <c r="C125" s="89" t="s">
        <v>473</v>
      </c>
      <c r="D125" s="9" t="s">
        <v>132</v>
      </c>
      <c r="E125" s="89" t="s">
        <v>472</v>
      </c>
      <c r="F125" s="86" t="s">
        <v>93</v>
      </c>
      <c r="G125" s="84">
        <v>112</v>
      </c>
      <c r="H125" s="84" t="s">
        <v>192</v>
      </c>
      <c r="I125" s="84">
        <v>14000</v>
      </c>
      <c r="J125" s="86" t="s">
        <v>31</v>
      </c>
      <c r="K125" s="86" t="s">
        <v>56</v>
      </c>
      <c r="L125" s="58">
        <v>998620</v>
      </c>
      <c r="M125" s="84" t="s">
        <v>142</v>
      </c>
      <c r="N125" s="81" t="str">
        <f t="shared" si="3"/>
        <v>01.2023</v>
      </c>
      <c r="O125" s="9" t="str">
        <f>"12.2023"</f>
        <v>12.2023</v>
      </c>
      <c r="P125" s="84" t="s">
        <v>148</v>
      </c>
      <c r="Q125" s="9" t="s">
        <v>60</v>
      </c>
      <c r="R125" s="85" t="s">
        <v>32</v>
      </c>
      <c r="S125" s="9" t="s">
        <v>60</v>
      </c>
      <c r="T125" s="85" t="s">
        <v>33</v>
      </c>
      <c r="U125" s="85" t="s">
        <v>33</v>
      </c>
      <c r="V125" s="92" t="s">
        <v>80</v>
      </c>
      <c r="W125" s="13"/>
      <c r="X125" s="86"/>
      <c r="Y125" s="13"/>
      <c r="Z125" s="13"/>
    </row>
    <row r="126" spans="1:26" s="22" customFormat="1" ht="67.5" x14ac:dyDescent="0.2">
      <c r="A126" s="9">
        <v>101</v>
      </c>
      <c r="B126" s="17" t="s">
        <v>107</v>
      </c>
      <c r="C126" s="87" t="s">
        <v>106</v>
      </c>
      <c r="D126" s="87" t="s">
        <v>133</v>
      </c>
      <c r="E126" s="87" t="s">
        <v>208</v>
      </c>
      <c r="F126" s="86" t="s">
        <v>175</v>
      </c>
      <c r="G126" s="88" t="s">
        <v>165</v>
      </c>
      <c r="H126" s="87" t="s">
        <v>108</v>
      </c>
      <c r="I126" s="87">
        <v>47.88</v>
      </c>
      <c r="J126" s="86" t="s">
        <v>31</v>
      </c>
      <c r="K126" s="86" t="s">
        <v>56</v>
      </c>
      <c r="L126" s="25" t="s">
        <v>540</v>
      </c>
      <c r="M126" s="24" t="s">
        <v>142</v>
      </c>
      <c r="N126" s="81" t="str">
        <f t="shared" si="3"/>
        <v>01.2023</v>
      </c>
      <c r="O126" s="84">
        <v>1.2023999999999999</v>
      </c>
      <c r="P126" s="40" t="s">
        <v>57</v>
      </c>
      <c r="Q126" s="87" t="s">
        <v>77</v>
      </c>
      <c r="R126" s="85" t="s">
        <v>32</v>
      </c>
      <c r="S126" s="87" t="s">
        <v>77</v>
      </c>
      <c r="T126" s="85" t="s">
        <v>60</v>
      </c>
      <c r="U126" s="85" t="s">
        <v>33</v>
      </c>
      <c r="V126" s="92" t="s">
        <v>80</v>
      </c>
      <c r="W126" s="21"/>
      <c r="X126" s="21"/>
      <c r="Y126" s="21"/>
      <c r="Z126" s="21"/>
    </row>
    <row r="127" spans="1:26" s="22" customFormat="1" ht="175.5" customHeight="1" x14ac:dyDescent="0.2">
      <c r="A127" s="9">
        <v>102</v>
      </c>
      <c r="B127" s="17" t="s">
        <v>483</v>
      </c>
      <c r="C127" s="90" t="s">
        <v>482</v>
      </c>
      <c r="D127" s="9" t="s">
        <v>132</v>
      </c>
      <c r="E127" s="90" t="s">
        <v>294</v>
      </c>
      <c r="F127" s="91" t="s">
        <v>93</v>
      </c>
      <c r="G127" s="90" t="s">
        <v>481</v>
      </c>
      <c r="H127" s="9" t="s">
        <v>480</v>
      </c>
      <c r="I127" s="93" t="s">
        <v>479</v>
      </c>
      <c r="J127" s="91" t="s">
        <v>31</v>
      </c>
      <c r="K127" s="91" t="s">
        <v>56</v>
      </c>
      <c r="L127" s="58">
        <v>3644080</v>
      </c>
      <c r="M127" s="93" t="s">
        <v>142</v>
      </c>
      <c r="N127" s="81" t="str">
        <f t="shared" si="3"/>
        <v>01.2023</v>
      </c>
      <c r="O127" s="81" t="str">
        <f>"07.2023"</f>
        <v>07.2023</v>
      </c>
      <c r="P127" s="93" t="s">
        <v>148</v>
      </c>
      <c r="Q127" s="9" t="s">
        <v>60</v>
      </c>
      <c r="R127" s="92" t="s">
        <v>32</v>
      </c>
      <c r="S127" s="9" t="s">
        <v>60</v>
      </c>
      <c r="T127" s="92" t="s">
        <v>33</v>
      </c>
      <c r="U127" s="92" t="s">
        <v>33</v>
      </c>
      <c r="V127" s="95" t="s">
        <v>80</v>
      </c>
      <c r="W127" s="21"/>
      <c r="X127" s="21"/>
      <c r="Y127" s="21"/>
      <c r="Z127" s="21"/>
    </row>
    <row r="128" spans="1:26" s="22" customFormat="1" ht="56.25" x14ac:dyDescent="0.2">
      <c r="A128" s="9">
        <v>103</v>
      </c>
      <c r="B128" s="17" t="s">
        <v>102</v>
      </c>
      <c r="C128" s="94" t="s">
        <v>506</v>
      </c>
      <c r="D128" s="90" t="s">
        <v>133</v>
      </c>
      <c r="E128" s="90" t="s">
        <v>477</v>
      </c>
      <c r="F128" s="91" t="s">
        <v>175</v>
      </c>
      <c r="G128" s="91" t="s">
        <v>160</v>
      </c>
      <c r="H128" s="9" t="s">
        <v>103</v>
      </c>
      <c r="I128" s="9" t="s">
        <v>478</v>
      </c>
      <c r="J128" s="91" t="s">
        <v>31</v>
      </c>
      <c r="K128" s="91" t="s">
        <v>56</v>
      </c>
      <c r="L128" s="58">
        <v>110337.82</v>
      </c>
      <c r="M128" s="24" t="s">
        <v>142</v>
      </c>
      <c r="N128" s="81" t="str">
        <f t="shared" si="3"/>
        <v>01.2023</v>
      </c>
      <c r="O128" s="9" t="str">
        <f>"12.2023"</f>
        <v>12.2023</v>
      </c>
      <c r="P128" s="40" t="s">
        <v>57</v>
      </c>
      <c r="Q128" s="90" t="s">
        <v>77</v>
      </c>
      <c r="R128" s="92" t="s">
        <v>32</v>
      </c>
      <c r="S128" s="90" t="s">
        <v>77</v>
      </c>
      <c r="T128" s="92" t="s">
        <v>60</v>
      </c>
      <c r="U128" s="92" t="s">
        <v>33</v>
      </c>
      <c r="V128" s="95" t="s">
        <v>80</v>
      </c>
      <c r="W128" s="21"/>
      <c r="X128" s="21"/>
      <c r="Y128" s="21"/>
      <c r="Z128" s="21"/>
    </row>
    <row r="129" spans="1:26" s="22" customFormat="1" ht="101.25" x14ac:dyDescent="0.2">
      <c r="A129" s="9">
        <v>104</v>
      </c>
      <c r="B129" s="17" t="s">
        <v>485</v>
      </c>
      <c r="C129" s="94" t="s">
        <v>507</v>
      </c>
      <c r="D129" s="90" t="s">
        <v>133</v>
      </c>
      <c r="E129" s="90" t="s">
        <v>484</v>
      </c>
      <c r="F129" s="91" t="s">
        <v>175</v>
      </c>
      <c r="G129" s="91" t="s">
        <v>486</v>
      </c>
      <c r="H129" s="9" t="s">
        <v>487</v>
      </c>
      <c r="I129" s="9" t="s">
        <v>508</v>
      </c>
      <c r="J129" s="91" t="s">
        <v>31</v>
      </c>
      <c r="K129" s="91" t="s">
        <v>56</v>
      </c>
      <c r="L129" s="58">
        <v>529067.46</v>
      </c>
      <c r="M129" s="24" t="s">
        <v>142</v>
      </c>
      <c r="N129" s="81" t="str">
        <f t="shared" si="3"/>
        <v>01.2023</v>
      </c>
      <c r="O129" s="9" t="str">
        <f>"12.2023"</f>
        <v>12.2023</v>
      </c>
      <c r="P129" s="40" t="s">
        <v>57</v>
      </c>
      <c r="Q129" s="90" t="s">
        <v>77</v>
      </c>
      <c r="R129" s="92" t="s">
        <v>32</v>
      </c>
      <c r="S129" s="90" t="s">
        <v>77</v>
      </c>
      <c r="T129" s="92" t="s">
        <v>60</v>
      </c>
      <c r="U129" s="92" t="s">
        <v>33</v>
      </c>
      <c r="V129" s="100" t="s">
        <v>80</v>
      </c>
      <c r="W129" s="21"/>
      <c r="X129" s="21"/>
      <c r="Y129" s="21"/>
      <c r="Z129" s="21"/>
    </row>
    <row r="130" spans="1:26" s="22" customFormat="1" ht="45" x14ac:dyDescent="0.2">
      <c r="A130" s="9">
        <v>105</v>
      </c>
      <c r="B130" s="17">
        <v>36</v>
      </c>
      <c r="C130" s="94" t="s">
        <v>489</v>
      </c>
      <c r="D130" s="90" t="s">
        <v>133</v>
      </c>
      <c r="E130" s="90" t="s">
        <v>488</v>
      </c>
      <c r="F130" s="91" t="s">
        <v>175</v>
      </c>
      <c r="G130" s="91" t="s">
        <v>162</v>
      </c>
      <c r="H130" s="9" t="s">
        <v>76</v>
      </c>
      <c r="I130" s="9">
        <v>50</v>
      </c>
      <c r="J130" s="91" t="s">
        <v>31</v>
      </c>
      <c r="K130" s="91" t="s">
        <v>56</v>
      </c>
      <c r="L130" s="58">
        <v>1621.5</v>
      </c>
      <c r="M130" s="24" t="s">
        <v>142</v>
      </c>
      <c r="N130" s="81" t="str">
        <f t="shared" si="3"/>
        <v>01.2023</v>
      </c>
      <c r="O130" s="9" t="str">
        <f>"12.2023"</f>
        <v>12.2023</v>
      </c>
      <c r="P130" s="40" t="s">
        <v>57</v>
      </c>
      <c r="Q130" s="90" t="s">
        <v>77</v>
      </c>
      <c r="R130" s="92" t="s">
        <v>32</v>
      </c>
      <c r="S130" s="90" t="s">
        <v>77</v>
      </c>
      <c r="T130" s="92" t="s">
        <v>60</v>
      </c>
      <c r="U130" s="92" t="s">
        <v>33</v>
      </c>
      <c r="V130" s="95" t="s">
        <v>80</v>
      </c>
      <c r="W130" s="21"/>
      <c r="X130" s="21"/>
      <c r="Y130" s="21"/>
      <c r="Z130" s="21"/>
    </row>
    <row r="131" spans="1:26" s="22" customFormat="1" ht="45" x14ac:dyDescent="0.2">
      <c r="A131" s="9">
        <v>106</v>
      </c>
      <c r="B131" s="17" t="s">
        <v>102</v>
      </c>
      <c r="C131" s="94" t="s">
        <v>506</v>
      </c>
      <c r="D131" s="90" t="s">
        <v>133</v>
      </c>
      <c r="E131" s="90" t="s">
        <v>502</v>
      </c>
      <c r="F131" s="91" t="s">
        <v>175</v>
      </c>
      <c r="G131" s="91" t="s">
        <v>160</v>
      </c>
      <c r="H131" s="9" t="s">
        <v>103</v>
      </c>
      <c r="I131" s="9" t="s">
        <v>490</v>
      </c>
      <c r="J131" s="91" t="s">
        <v>31</v>
      </c>
      <c r="K131" s="91" t="s">
        <v>56</v>
      </c>
      <c r="L131" s="58">
        <v>210561.31</v>
      </c>
      <c r="M131" s="24" t="s">
        <v>142</v>
      </c>
      <c r="N131" s="81" t="str">
        <f t="shared" si="3"/>
        <v>01.2023</v>
      </c>
      <c r="O131" s="9" t="str">
        <f>"12.2023"</f>
        <v>12.2023</v>
      </c>
      <c r="P131" s="40" t="s">
        <v>57</v>
      </c>
      <c r="Q131" s="90" t="s">
        <v>77</v>
      </c>
      <c r="R131" s="92" t="s">
        <v>32</v>
      </c>
      <c r="S131" s="90" t="s">
        <v>77</v>
      </c>
      <c r="T131" s="92" t="s">
        <v>60</v>
      </c>
      <c r="U131" s="92" t="s">
        <v>33</v>
      </c>
      <c r="V131" s="95" t="s">
        <v>80</v>
      </c>
      <c r="W131" s="21"/>
      <c r="X131" s="21"/>
      <c r="Y131" s="21"/>
      <c r="Z131" s="21"/>
    </row>
    <row r="132" spans="1:26" s="22" customFormat="1" ht="67.5" x14ac:dyDescent="0.2">
      <c r="A132" s="9">
        <v>107</v>
      </c>
      <c r="B132" s="17" t="s">
        <v>491</v>
      </c>
      <c r="C132" s="94" t="s">
        <v>492</v>
      </c>
      <c r="D132" s="90" t="s">
        <v>133</v>
      </c>
      <c r="E132" s="90" t="s">
        <v>503</v>
      </c>
      <c r="F132" s="91" t="s">
        <v>175</v>
      </c>
      <c r="G132" s="91" t="s">
        <v>493</v>
      </c>
      <c r="H132" s="9" t="s">
        <v>494</v>
      </c>
      <c r="I132" s="9" t="s">
        <v>495</v>
      </c>
      <c r="J132" s="91" t="s">
        <v>31</v>
      </c>
      <c r="K132" s="91" t="s">
        <v>56</v>
      </c>
      <c r="L132" s="25" t="s">
        <v>541</v>
      </c>
      <c r="M132" s="24" t="s">
        <v>142</v>
      </c>
      <c r="N132" s="81" t="str">
        <f t="shared" si="3"/>
        <v>01.2023</v>
      </c>
      <c r="O132" s="81" t="str">
        <f>"01.2024"</f>
        <v>01.2024</v>
      </c>
      <c r="P132" s="40" t="s">
        <v>57</v>
      </c>
      <c r="Q132" s="90" t="s">
        <v>77</v>
      </c>
      <c r="R132" s="92" t="s">
        <v>32</v>
      </c>
      <c r="S132" s="90" t="s">
        <v>77</v>
      </c>
      <c r="T132" s="92" t="s">
        <v>60</v>
      </c>
      <c r="U132" s="92" t="s">
        <v>33</v>
      </c>
      <c r="V132" s="95" t="s">
        <v>80</v>
      </c>
      <c r="W132" s="21"/>
      <c r="X132" s="21"/>
      <c r="Y132" s="21"/>
      <c r="Z132" s="21"/>
    </row>
    <row r="133" spans="1:26" s="22" customFormat="1" ht="180" x14ac:dyDescent="0.2">
      <c r="A133" s="9">
        <v>108</v>
      </c>
      <c r="B133" s="17" t="s">
        <v>491</v>
      </c>
      <c r="C133" s="94" t="s">
        <v>492</v>
      </c>
      <c r="D133" s="90" t="s">
        <v>133</v>
      </c>
      <c r="E133" s="90" t="s">
        <v>504</v>
      </c>
      <c r="F133" s="91" t="s">
        <v>175</v>
      </c>
      <c r="G133" s="91" t="s">
        <v>493</v>
      </c>
      <c r="H133" s="9" t="s">
        <v>494</v>
      </c>
      <c r="I133" s="9" t="s">
        <v>500</v>
      </c>
      <c r="J133" s="91" t="s">
        <v>31</v>
      </c>
      <c r="K133" s="91" t="s">
        <v>56</v>
      </c>
      <c r="L133" s="25" t="s">
        <v>542</v>
      </c>
      <c r="M133" s="24" t="s">
        <v>142</v>
      </c>
      <c r="N133" s="81" t="str">
        <f t="shared" si="3"/>
        <v>01.2023</v>
      </c>
      <c r="O133" s="81" t="str">
        <f>"01.2024"</f>
        <v>01.2024</v>
      </c>
      <c r="P133" s="40" t="s">
        <v>57</v>
      </c>
      <c r="Q133" s="90" t="s">
        <v>77</v>
      </c>
      <c r="R133" s="92" t="s">
        <v>32</v>
      </c>
      <c r="S133" s="90" t="s">
        <v>77</v>
      </c>
      <c r="T133" s="92" t="s">
        <v>60</v>
      </c>
      <c r="U133" s="92" t="s">
        <v>33</v>
      </c>
      <c r="V133" s="95" t="s">
        <v>80</v>
      </c>
      <c r="W133" s="21"/>
      <c r="X133" s="21"/>
      <c r="Y133" s="21"/>
      <c r="Z133" s="21"/>
    </row>
    <row r="134" spans="1:26" s="22" customFormat="1" ht="67.5" x14ac:dyDescent="0.2">
      <c r="A134" s="9">
        <v>109</v>
      </c>
      <c r="B134" s="17" t="s">
        <v>496</v>
      </c>
      <c r="C134" s="94" t="s">
        <v>497</v>
      </c>
      <c r="D134" s="90" t="s">
        <v>133</v>
      </c>
      <c r="E134" s="90" t="s">
        <v>505</v>
      </c>
      <c r="F134" s="91" t="s">
        <v>175</v>
      </c>
      <c r="G134" s="91" t="s">
        <v>498</v>
      </c>
      <c r="H134" s="9" t="s">
        <v>499</v>
      </c>
      <c r="I134" s="9" t="s">
        <v>501</v>
      </c>
      <c r="J134" s="91" t="s">
        <v>31</v>
      </c>
      <c r="K134" s="91" t="s">
        <v>56</v>
      </c>
      <c r="L134" s="25" t="s">
        <v>543</v>
      </c>
      <c r="M134" s="24" t="s">
        <v>142</v>
      </c>
      <c r="N134" s="81" t="str">
        <f t="shared" si="3"/>
        <v>01.2023</v>
      </c>
      <c r="O134" s="81" t="str">
        <f>"01.2024"</f>
        <v>01.2024</v>
      </c>
      <c r="P134" s="40" t="s">
        <v>57</v>
      </c>
      <c r="Q134" s="90" t="s">
        <v>77</v>
      </c>
      <c r="R134" s="92" t="s">
        <v>32</v>
      </c>
      <c r="S134" s="90" t="s">
        <v>77</v>
      </c>
      <c r="T134" s="92" t="s">
        <v>60</v>
      </c>
      <c r="U134" s="92" t="s">
        <v>33</v>
      </c>
      <c r="V134" s="95" t="s">
        <v>80</v>
      </c>
      <c r="W134" s="21"/>
      <c r="X134" s="21"/>
      <c r="Y134" s="21"/>
      <c r="Z134" s="21"/>
    </row>
    <row r="135" spans="1:26" ht="99.75" customHeight="1" x14ac:dyDescent="0.2">
      <c r="A135" s="9">
        <v>110</v>
      </c>
      <c r="B135" s="9" t="s">
        <v>513</v>
      </c>
      <c r="C135" s="9" t="s">
        <v>512</v>
      </c>
      <c r="D135" s="9" t="s">
        <v>132</v>
      </c>
      <c r="E135" s="9" t="s">
        <v>517</v>
      </c>
      <c r="F135" s="97" t="s">
        <v>93</v>
      </c>
      <c r="G135" s="9" t="s">
        <v>515</v>
      </c>
      <c r="H135" s="9" t="s">
        <v>514</v>
      </c>
      <c r="I135" s="9" t="s">
        <v>516</v>
      </c>
      <c r="J135" s="97" t="s">
        <v>31</v>
      </c>
      <c r="K135" s="97" t="s">
        <v>56</v>
      </c>
      <c r="L135" s="82">
        <v>525519.55000000005</v>
      </c>
      <c r="M135" s="9" t="s">
        <v>142</v>
      </c>
      <c r="N135" s="81" t="str">
        <f t="shared" si="3"/>
        <v>01.2023</v>
      </c>
      <c r="O135" s="9" t="str">
        <f>"05.2023"</f>
        <v>05.2023</v>
      </c>
      <c r="P135" s="9" t="s">
        <v>148</v>
      </c>
      <c r="Q135" s="9" t="s">
        <v>60</v>
      </c>
      <c r="R135" s="96" t="s">
        <v>32</v>
      </c>
      <c r="S135" s="9" t="s">
        <v>60</v>
      </c>
      <c r="T135" s="96" t="s">
        <v>33</v>
      </c>
      <c r="U135" s="96" t="s">
        <v>33</v>
      </c>
      <c r="V135" s="100" t="s">
        <v>80</v>
      </c>
      <c r="W135" s="13"/>
      <c r="X135" s="97"/>
      <c r="Y135" s="13"/>
      <c r="Z135" s="13"/>
    </row>
    <row r="136" spans="1:26" ht="101.25" x14ac:dyDescent="0.2">
      <c r="A136" s="9">
        <v>111</v>
      </c>
      <c r="B136" s="9" t="s">
        <v>518</v>
      </c>
      <c r="C136" s="9" t="s">
        <v>519</v>
      </c>
      <c r="D136" s="9" t="s">
        <v>132</v>
      </c>
      <c r="E136" s="9" t="s">
        <v>520</v>
      </c>
      <c r="F136" s="99" t="s">
        <v>93</v>
      </c>
      <c r="G136" s="98" t="s">
        <v>521</v>
      </c>
      <c r="H136" s="9" t="s">
        <v>522</v>
      </c>
      <c r="I136" s="9" t="s">
        <v>523</v>
      </c>
      <c r="J136" s="99" t="s">
        <v>31</v>
      </c>
      <c r="K136" s="99" t="s">
        <v>56</v>
      </c>
      <c r="L136" s="83">
        <v>500000</v>
      </c>
      <c r="M136" s="9" t="s">
        <v>142</v>
      </c>
      <c r="N136" s="81" t="str">
        <f t="shared" si="3"/>
        <v>01.2023</v>
      </c>
      <c r="O136" s="81" t="str">
        <f>"12.2023"</f>
        <v>12.2023</v>
      </c>
      <c r="P136" s="9" t="s">
        <v>118</v>
      </c>
      <c r="Q136" s="9" t="s">
        <v>60</v>
      </c>
      <c r="R136" s="100" t="s">
        <v>32</v>
      </c>
      <c r="S136" s="9" t="s">
        <v>77</v>
      </c>
      <c r="T136" s="100" t="s">
        <v>33</v>
      </c>
      <c r="U136" s="100" t="s">
        <v>33</v>
      </c>
      <c r="V136" s="120" t="s">
        <v>80</v>
      </c>
      <c r="W136" s="13"/>
      <c r="X136" s="99"/>
      <c r="Y136" s="13"/>
      <c r="Z136" s="13"/>
    </row>
    <row r="137" spans="1:26" ht="67.5" x14ac:dyDescent="0.2">
      <c r="A137" s="106">
        <v>112</v>
      </c>
      <c r="B137" s="116" t="s">
        <v>384</v>
      </c>
      <c r="C137" s="116" t="s">
        <v>204</v>
      </c>
      <c r="D137" s="111" t="s">
        <v>133</v>
      </c>
      <c r="E137" s="116" t="s">
        <v>409</v>
      </c>
      <c r="F137" s="107" t="s">
        <v>93</v>
      </c>
      <c r="G137" s="111" t="s">
        <v>315</v>
      </c>
      <c r="H137" s="111" t="s">
        <v>315</v>
      </c>
      <c r="I137" s="111" t="s">
        <v>403</v>
      </c>
      <c r="J137" s="107" t="s">
        <v>31</v>
      </c>
      <c r="K137" s="107" t="s">
        <v>56</v>
      </c>
      <c r="L137" s="110" t="s">
        <v>471</v>
      </c>
      <c r="M137" s="111" t="s">
        <v>142</v>
      </c>
      <c r="N137" s="33" t="str">
        <f>"02.2023"</f>
        <v>02.2023</v>
      </c>
      <c r="O137" s="111">
        <v>1.2023999999999999</v>
      </c>
      <c r="P137" s="111" t="s">
        <v>63</v>
      </c>
      <c r="Q137" s="106" t="s">
        <v>60</v>
      </c>
      <c r="R137" s="108" t="s">
        <v>32</v>
      </c>
      <c r="S137" s="106" t="s">
        <v>77</v>
      </c>
      <c r="T137" s="108" t="s">
        <v>33</v>
      </c>
      <c r="U137" s="108" t="s">
        <v>33</v>
      </c>
      <c r="V137" s="120" t="s">
        <v>80</v>
      </c>
      <c r="W137" s="31"/>
      <c r="X137" s="107"/>
      <c r="Y137" s="31"/>
      <c r="Z137" s="31"/>
    </row>
    <row r="138" spans="1:26" s="115" customFormat="1" ht="67.5" x14ac:dyDescent="0.2">
      <c r="A138" s="102">
        <v>113</v>
      </c>
      <c r="B138" s="102" t="s">
        <v>402</v>
      </c>
      <c r="C138" s="102" t="s">
        <v>530</v>
      </c>
      <c r="D138" s="102" t="s">
        <v>133</v>
      </c>
      <c r="E138" s="102" t="s">
        <v>534</v>
      </c>
      <c r="F138" s="103" t="s">
        <v>175</v>
      </c>
      <c r="G138" s="102">
        <v>362</v>
      </c>
      <c r="H138" s="102" t="s">
        <v>531</v>
      </c>
      <c r="I138" s="102">
        <v>11</v>
      </c>
      <c r="J138" s="103" t="s">
        <v>31</v>
      </c>
      <c r="K138" s="103" t="s">
        <v>56</v>
      </c>
      <c r="L138" s="104" t="s">
        <v>532</v>
      </c>
      <c r="M138" s="102" t="s">
        <v>142</v>
      </c>
      <c r="N138" s="109" t="str">
        <f>"02.2023"</f>
        <v>02.2023</v>
      </c>
      <c r="O138" s="109" t="str">
        <f>"01.2024"</f>
        <v>01.2024</v>
      </c>
      <c r="P138" s="102" t="s">
        <v>57</v>
      </c>
      <c r="Q138" s="102" t="s">
        <v>77</v>
      </c>
      <c r="R138" s="105" t="s">
        <v>32</v>
      </c>
      <c r="S138" s="102" t="s">
        <v>77</v>
      </c>
      <c r="T138" s="102">
        <v>0</v>
      </c>
      <c r="U138" s="105" t="s">
        <v>33</v>
      </c>
      <c r="V138" s="120" t="s">
        <v>80</v>
      </c>
      <c r="W138" s="102"/>
      <c r="X138" s="13"/>
      <c r="Y138" s="102"/>
      <c r="Z138" s="102"/>
    </row>
    <row r="139" spans="1:26" ht="67.5" x14ac:dyDescent="0.2">
      <c r="A139" s="9">
        <v>114</v>
      </c>
      <c r="B139" s="9" t="s">
        <v>383</v>
      </c>
      <c r="C139" s="9" t="s">
        <v>197</v>
      </c>
      <c r="D139" s="9" t="s">
        <v>133</v>
      </c>
      <c r="E139" s="9" t="s">
        <v>198</v>
      </c>
      <c r="F139" s="113" t="s">
        <v>175</v>
      </c>
      <c r="G139" s="114" t="s">
        <v>315</v>
      </c>
      <c r="H139" s="9" t="s">
        <v>315</v>
      </c>
      <c r="I139" s="9" t="s">
        <v>219</v>
      </c>
      <c r="J139" s="113" t="s">
        <v>31</v>
      </c>
      <c r="K139" s="113" t="s">
        <v>56</v>
      </c>
      <c r="L139" s="82" t="s">
        <v>533</v>
      </c>
      <c r="M139" s="9" t="s">
        <v>142</v>
      </c>
      <c r="N139" s="81" t="str">
        <f t="shared" ref="N139" si="4">"01.2023"</f>
        <v>01.2023</v>
      </c>
      <c r="O139" s="9" t="str">
        <f>"02.2024"</f>
        <v>02.2024</v>
      </c>
      <c r="P139" s="114" t="s">
        <v>57</v>
      </c>
      <c r="Q139" s="9" t="s">
        <v>77</v>
      </c>
      <c r="R139" s="112" t="s">
        <v>32</v>
      </c>
      <c r="S139" s="9" t="s">
        <v>77</v>
      </c>
      <c r="T139" s="112" t="s">
        <v>60</v>
      </c>
      <c r="U139" s="112" t="s">
        <v>33</v>
      </c>
      <c r="V139" s="120" t="s">
        <v>80</v>
      </c>
      <c r="W139" s="13"/>
      <c r="X139" s="113"/>
      <c r="Y139" s="13"/>
      <c r="Z139" s="13"/>
    </row>
    <row r="140" spans="1:26" ht="63" customHeight="1" x14ac:dyDescent="0.2">
      <c r="A140" s="121">
        <v>115</v>
      </c>
      <c r="B140" s="121" t="s">
        <v>535</v>
      </c>
      <c r="C140" s="121" t="s">
        <v>536</v>
      </c>
      <c r="D140" s="121" t="s">
        <v>133</v>
      </c>
      <c r="E140" s="121" t="s">
        <v>221</v>
      </c>
      <c r="F140" s="122" t="s">
        <v>93</v>
      </c>
      <c r="G140" s="118" t="s">
        <v>315</v>
      </c>
      <c r="H140" s="121" t="s">
        <v>315</v>
      </c>
      <c r="I140" s="121" t="s">
        <v>219</v>
      </c>
      <c r="J140" s="122" t="s">
        <v>31</v>
      </c>
      <c r="K140" s="122" t="s">
        <v>56</v>
      </c>
      <c r="L140" s="129" t="s">
        <v>537</v>
      </c>
      <c r="M140" s="121" t="s">
        <v>142</v>
      </c>
      <c r="N140" s="33" t="str">
        <f t="shared" ref="N140:N163" si="5">"02.2023"</f>
        <v>02.2023</v>
      </c>
      <c r="O140" s="33" t="str">
        <f>"01.2024"</f>
        <v>01.2024</v>
      </c>
      <c r="P140" s="121" t="s">
        <v>118</v>
      </c>
      <c r="Q140" s="44" t="s">
        <v>60</v>
      </c>
      <c r="R140" s="120" t="s">
        <v>32</v>
      </c>
      <c r="S140" s="44" t="s">
        <v>77</v>
      </c>
      <c r="T140" s="44">
        <v>0</v>
      </c>
      <c r="U140" s="123" t="s">
        <v>33</v>
      </c>
      <c r="V140" s="124" t="s">
        <v>80</v>
      </c>
      <c r="W140" s="44"/>
      <c r="X140" s="31"/>
      <c r="Y140" s="44"/>
      <c r="Z140" s="118"/>
    </row>
    <row r="141" spans="1:26" ht="67.5" x14ac:dyDescent="0.2">
      <c r="A141" s="9">
        <v>116</v>
      </c>
      <c r="B141" s="9" t="s">
        <v>97</v>
      </c>
      <c r="C141" s="9" t="s">
        <v>538</v>
      </c>
      <c r="D141" s="9" t="s">
        <v>133</v>
      </c>
      <c r="E141" s="9" t="s">
        <v>190</v>
      </c>
      <c r="F141" s="119" t="s">
        <v>175</v>
      </c>
      <c r="G141" s="117">
        <v>362</v>
      </c>
      <c r="H141" s="9" t="s">
        <v>531</v>
      </c>
      <c r="I141" s="9">
        <v>12</v>
      </c>
      <c r="J141" s="119" t="s">
        <v>31</v>
      </c>
      <c r="K141" s="119" t="s">
        <v>56</v>
      </c>
      <c r="L141" s="82" t="s">
        <v>539</v>
      </c>
      <c r="M141" s="9" t="s">
        <v>142</v>
      </c>
      <c r="N141" s="81" t="str">
        <f t="shared" si="5"/>
        <v>02.2023</v>
      </c>
      <c r="O141" s="9" t="str">
        <f>"01.2024"</f>
        <v>01.2024</v>
      </c>
      <c r="P141" s="117" t="s">
        <v>57</v>
      </c>
      <c r="Q141" s="9" t="s">
        <v>77</v>
      </c>
      <c r="R141" s="120" t="s">
        <v>32</v>
      </c>
      <c r="S141" s="9" t="s">
        <v>77</v>
      </c>
      <c r="T141" s="120" t="s">
        <v>33</v>
      </c>
      <c r="U141" s="120" t="s">
        <v>33</v>
      </c>
      <c r="V141" s="124" t="s">
        <v>80</v>
      </c>
      <c r="W141" s="13"/>
      <c r="X141" s="119"/>
      <c r="Y141" s="119"/>
      <c r="Z141" s="117"/>
    </row>
    <row r="142" spans="1:26" s="115" customFormat="1" ht="56.25" x14ac:dyDescent="0.2">
      <c r="A142" s="126">
        <v>117</v>
      </c>
      <c r="B142" s="126" t="s">
        <v>544</v>
      </c>
      <c r="C142" s="126" t="s">
        <v>545</v>
      </c>
      <c r="D142" s="126" t="s">
        <v>135</v>
      </c>
      <c r="E142" s="126" t="s">
        <v>546</v>
      </c>
      <c r="F142" s="125" t="s">
        <v>93</v>
      </c>
      <c r="G142" s="126">
        <v>876</v>
      </c>
      <c r="H142" s="126" t="s">
        <v>547</v>
      </c>
      <c r="I142" s="126">
        <v>1</v>
      </c>
      <c r="J142" s="125" t="s">
        <v>31</v>
      </c>
      <c r="K142" s="125" t="s">
        <v>56</v>
      </c>
      <c r="L142" s="127">
        <v>7398758</v>
      </c>
      <c r="M142" s="126" t="s">
        <v>142</v>
      </c>
      <c r="N142" s="128" t="str">
        <f>"03.2023"</f>
        <v>03.2023</v>
      </c>
      <c r="O142" s="128" t="str">
        <f>"12.2023"</f>
        <v>12.2023</v>
      </c>
      <c r="P142" s="126" t="s">
        <v>148</v>
      </c>
      <c r="Q142" s="126" t="s">
        <v>60</v>
      </c>
      <c r="R142" s="126" t="s">
        <v>32</v>
      </c>
      <c r="S142" s="126" t="s">
        <v>60</v>
      </c>
      <c r="T142" s="126">
        <v>0</v>
      </c>
      <c r="U142" s="124" t="s">
        <v>33</v>
      </c>
      <c r="V142" s="133" t="s">
        <v>80</v>
      </c>
      <c r="W142" s="126"/>
      <c r="X142" s="13"/>
      <c r="Y142" s="126"/>
      <c r="Z142" s="126"/>
    </row>
    <row r="143" spans="1:26" s="115" customFormat="1" ht="200.25" customHeight="1" x14ac:dyDescent="0.2">
      <c r="A143" s="130">
        <v>118</v>
      </c>
      <c r="B143" s="130" t="s">
        <v>548</v>
      </c>
      <c r="C143" s="130" t="s">
        <v>549</v>
      </c>
      <c r="D143" s="130" t="s">
        <v>132</v>
      </c>
      <c r="E143" s="130" t="s">
        <v>550</v>
      </c>
      <c r="F143" s="131" t="s">
        <v>93</v>
      </c>
      <c r="G143" s="130">
        <v>796</v>
      </c>
      <c r="H143" s="130" t="s">
        <v>551</v>
      </c>
      <c r="I143" s="130" t="s">
        <v>552</v>
      </c>
      <c r="J143" s="131" t="s">
        <v>31</v>
      </c>
      <c r="K143" s="131" t="s">
        <v>56</v>
      </c>
      <c r="L143" s="132">
        <v>5475926.6299999999</v>
      </c>
      <c r="M143" s="130" t="s">
        <v>142</v>
      </c>
      <c r="N143" s="134" t="str">
        <f t="shared" si="5"/>
        <v>02.2023</v>
      </c>
      <c r="O143" s="134" t="str">
        <f>"08.2023"</f>
        <v>08.2023</v>
      </c>
      <c r="P143" s="130" t="s">
        <v>148</v>
      </c>
      <c r="Q143" s="130" t="s">
        <v>60</v>
      </c>
      <c r="R143" s="130" t="s">
        <v>32</v>
      </c>
      <c r="S143" s="130" t="s">
        <v>60</v>
      </c>
      <c r="T143" s="130">
        <v>0</v>
      </c>
      <c r="U143" s="133" t="s">
        <v>33</v>
      </c>
      <c r="V143" s="135" t="s">
        <v>80</v>
      </c>
      <c r="W143" s="130"/>
      <c r="X143" s="13"/>
      <c r="Y143" s="130"/>
      <c r="Z143" s="130"/>
    </row>
    <row r="144" spans="1:26" s="115" customFormat="1" ht="59.25" customHeight="1" x14ac:dyDescent="0.2">
      <c r="A144" s="130">
        <v>119</v>
      </c>
      <c r="B144" s="130" t="s">
        <v>553</v>
      </c>
      <c r="C144" s="130" t="s">
        <v>554</v>
      </c>
      <c r="D144" s="130" t="s">
        <v>132</v>
      </c>
      <c r="E144" s="130" t="s">
        <v>555</v>
      </c>
      <c r="F144" s="131" t="s">
        <v>93</v>
      </c>
      <c r="G144" s="130">
        <v>796</v>
      </c>
      <c r="H144" s="130" t="s">
        <v>556</v>
      </c>
      <c r="I144" s="130" t="s">
        <v>557</v>
      </c>
      <c r="J144" s="131" t="s">
        <v>31</v>
      </c>
      <c r="K144" s="131" t="s">
        <v>56</v>
      </c>
      <c r="L144" s="132">
        <v>411539.54</v>
      </c>
      <c r="M144" s="130" t="s">
        <v>142</v>
      </c>
      <c r="N144" s="134" t="str">
        <f t="shared" si="5"/>
        <v>02.2023</v>
      </c>
      <c r="O144" s="134" t="str">
        <f>"05.2023"</f>
        <v>05.2023</v>
      </c>
      <c r="P144" s="130" t="s">
        <v>148</v>
      </c>
      <c r="Q144" s="130" t="s">
        <v>60</v>
      </c>
      <c r="R144" s="130" t="s">
        <v>32</v>
      </c>
      <c r="S144" s="130" t="s">
        <v>60</v>
      </c>
      <c r="T144" s="130">
        <v>0</v>
      </c>
      <c r="U144" s="133" t="s">
        <v>33</v>
      </c>
      <c r="V144" s="135" t="s">
        <v>80</v>
      </c>
      <c r="W144" s="130"/>
      <c r="X144" s="13"/>
      <c r="Y144" s="130"/>
      <c r="Z144" s="130"/>
    </row>
    <row r="145" spans="1:26" s="115" customFormat="1" ht="59.25" customHeight="1" x14ac:dyDescent="0.2">
      <c r="A145" s="130">
        <v>120</v>
      </c>
      <c r="B145" s="130" t="s">
        <v>558</v>
      </c>
      <c r="C145" s="130" t="s">
        <v>559</v>
      </c>
      <c r="D145" s="130" t="s">
        <v>132</v>
      </c>
      <c r="E145" s="130" t="s">
        <v>560</v>
      </c>
      <c r="F145" s="131" t="s">
        <v>93</v>
      </c>
      <c r="G145" s="130">
        <v>796</v>
      </c>
      <c r="H145" s="130" t="s">
        <v>561</v>
      </c>
      <c r="I145" s="130" t="s">
        <v>562</v>
      </c>
      <c r="J145" s="131" t="s">
        <v>31</v>
      </c>
      <c r="K145" s="131" t="s">
        <v>56</v>
      </c>
      <c r="L145" s="132">
        <v>528313.06000000006</v>
      </c>
      <c r="M145" s="130" t="s">
        <v>142</v>
      </c>
      <c r="N145" s="134" t="str">
        <f t="shared" si="5"/>
        <v>02.2023</v>
      </c>
      <c r="O145" s="134" t="str">
        <f>"05.2023"</f>
        <v>05.2023</v>
      </c>
      <c r="P145" s="130" t="s">
        <v>148</v>
      </c>
      <c r="Q145" s="130" t="s">
        <v>60</v>
      </c>
      <c r="R145" s="130" t="s">
        <v>32</v>
      </c>
      <c r="S145" s="130" t="s">
        <v>60</v>
      </c>
      <c r="T145" s="130">
        <v>0</v>
      </c>
      <c r="U145" s="133" t="s">
        <v>33</v>
      </c>
      <c r="V145" s="135" t="s">
        <v>80</v>
      </c>
      <c r="W145" s="130"/>
      <c r="X145" s="13"/>
      <c r="Y145" s="130"/>
      <c r="Z145" s="130"/>
    </row>
    <row r="146" spans="1:26" s="115" customFormat="1" ht="59.25" customHeight="1" x14ac:dyDescent="0.2">
      <c r="A146" s="130">
        <v>121</v>
      </c>
      <c r="B146" s="130" t="s">
        <v>563</v>
      </c>
      <c r="C146" s="130" t="s">
        <v>564</v>
      </c>
      <c r="D146" s="130" t="s">
        <v>132</v>
      </c>
      <c r="E146" s="130" t="s">
        <v>565</v>
      </c>
      <c r="F146" s="131" t="s">
        <v>93</v>
      </c>
      <c r="G146" s="130">
        <v>796</v>
      </c>
      <c r="H146" s="130" t="s">
        <v>566</v>
      </c>
      <c r="I146" s="130" t="s">
        <v>567</v>
      </c>
      <c r="J146" s="131" t="s">
        <v>31</v>
      </c>
      <c r="K146" s="131" t="s">
        <v>56</v>
      </c>
      <c r="L146" s="132">
        <v>3943114.01</v>
      </c>
      <c r="M146" s="130" t="s">
        <v>142</v>
      </c>
      <c r="N146" s="134" t="str">
        <f t="shared" si="5"/>
        <v>02.2023</v>
      </c>
      <c r="O146" s="134" t="str">
        <f>"08.2023"</f>
        <v>08.2023</v>
      </c>
      <c r="P146" s="130" t="s">
        <v>148</v>
      </c>
      <c r="Q146" s="130" t="s">
        <v>60</v>
      </c>
      <c r="R146" s="130" t="s">
        <v>32</v>
      </c>
      <c r="S146" s="130" t="s">
        <v>60</v>
      </c>
      <c r="T146" s="130">
        <v>0</v>
      </c>
      <c r="U146" s="133" t="s">
        <v>33</v>
      </c>
      <c r="V146" s="135" t="s">
        <v>80</v>
      </c>
      <c r="W146" s="130"/>
      <c r="X146" s="13"/>
      <c r="Y146" s="130"/>
      <c r="Z146" s="130"/>
    </row>
    <row r="147" spans="1:26" s="115" customFormat="1" ht="327" customHeight="1" x14ac:dyDescent="0.2">
      <c r="A147" s="137">
        <v>122</v>
      </c>
      <c r="B147" s="137" t="s">
        <v>568</v>
      </c>
      <c r="C147" s="137" t="s">
        <v>569</v>
      </c>
      <c r="D147" s="137" t="s">
        <v>132</v>
      </c>
      <c r="E147" s="137" t="s">
        <v>570</v>
      </c>
      <c r="F147" s="136" t="s">
        <v>93</v>
      </c>
      <c r="G147" s="137" t="s">
        <v>571</v>
      </c>
      <c r="H147" s="137" t="s">
        <v>572</v>
      </c>
      <c r="I147" s="137" t="s">
        <v>573</v>
      </c>
      <c r="J147" s="136" t="s">
        <v>31</v>
      </c>
      <c r="K147" s="136" t="s">
        <v>56</v>
      </c>
      <c r="L147" s="138">
        <v>3441642.88</v>
      </c>
      <c r="M147" s="137" t="s">
        <v>142</v>
      </c>
      <c r="N147" s="139" t="str">
        <f>"02.2023"</f>
        <v>02.2023</v>
      </c>
      <c r="O147" s="139" t="str">
        <f>"06.2023"</f>
        <v>06.2023</v>
      </c>
      <c r="P147" s="137" t="s">
        <v>148</v>
      </c>
      <c r="Q147" s="137" t="s">
        <v>60</v>
      </c>
      <c r="R147" s="137" t="s">
        <v>32</v>
      </c>
      <c r="S147" s="137" t="s">
        <v>60</v>
      </c>
      <c r="T147" s="137">
        <v>0</v>
      </c>
      <c r="U147" s="135" t="s">
        <v>33</v>
      </c>
      <c r="V147" s="154" t="s">
        <v>80</v>
      </c>
      <c r="W147" s="137"/>
      <c r="X147" s="13"/>
      <c r="Y147" s="137"/>
      <c r="Z147" s="137"/>
    </row>
    <row r="148" spans="1:26" s="115" customFormat="1" ht="59.25" customHeight="1" x14ac:dyDescent="0.2">
      <c r="A148" s="141">
        <v>123</v>
      </c>
      <c r="B148" s="141" t="s">
        <v>577</v>
      </c>
      <c r="C148" s="141" t="s">
        <v>578</v>
      </c>
      <c r="D148" s="141" t="s">
        <v>132</v>
      </c>
      <c r="E148" s="141" t="s">
        <v>579</v>
      </c>
      <c r="F148" s="142" t="s">
        <v>93</v>
      </c>
      <c r="G148" s="141">
        <v>796</v>
      </c>
      <c r="H148" s="141" t="s">
        <v>420</v>
      </c>
      <c r="I148" s="141">
        <v>1</v>
      </c>
      <c r="J148" s="142" t="s">
        <v>31</v>
      </c>
      <c r="K148" s="142" t="s">
        <v>56</v>
      </c>
      <c r="L148" s="143">
        <v>1022719.67</v>
      </c>
      <c r="M148" s="141" t="s">
        <v>142</v>
      </c>
      <c r="N148" s="145" t="str">
        <f t="shared" si="5"/>
        <v>02.2023</v>
      </c>
      <c r="O148" s="145" t="str">
        <f>"07.2023"</f>
        <v>07.2023</v>
      </c>
      <c r="P148" s="141" t="s">
        <v>148</v>
      </c>
      <c r="Q148" s="141" t="s">
        <v>60</v>
      </c>
      <c r="R148" s="141" t="s">
        <v>32</v>
      </c>
      <c r="S148" s="141" t="s">
        <v>60</v>
      </c>
      <c r="T148" s="141">
        <v>0</v>
      </c>
      <c r="U148" s="144" t="s">
        <v>33</v>
      </c>
      <c r="V148" s="154" t="s">
        <v>80</v>
      </c>
      <c r="W148" s="141"/>
      <c r="X148" s="13"/>
      <c r="Y148" s="141"/>
      <c r="Z148" s="141"/>
    </row>
    <row r="149" spans="1:26" s="115" customFormat="1" ht="59.25" customHeight="1" x14ac:dyDescent="0.2">
      <c r="A149" s="141">
        <v>124</v>
      </c>
      <c r="B149" s="141" t="s">
        <v>580</v>
      </c>
      <c r="C149" s="141" t="s">
        <v>581</v>
      </c>
      <c r="D149" s="141" t="s">
        <v>132</v>
      </c>
      <c r="E149" s="141" t="s">
        <v>582</v>
      </c>
      <c r="F149" s="142" t="s">
        <v>93</v>
      </c>
      <c r="G149" s="141">
        <v>796</v>
      </c>
      <c r="H149" s="141" t="s">
        <v>173</v>
      </c>
      <c r="I149" s="141" t="s">
        <v>583</v>
      </c>
      <c r="J149" s="142" t="s">
        <v>31</v>
      </c>
      <c r="K149" s="142" t="s">
        <v>56</v>
      </c>
      <c r="L149" s="143">
        <v>363088.59</v>
      </c>
      <c r="M149" s="141" t="s">
        <v>142</v>
      </c>
      <c r="N149" s="145" t="str">
        <f t="shared" si="5"/>
        <v>02.2023</v>
      </c>
      <c r="O149" s="145" t="str">
        <f>"06.2023"</f>
        <v>06.2023</v>
      </c>
      <c r="P149" s="141" t="s">
        <v>148</v>
      </c>
      <c r="Q149" s="141" t="s">
        <v>60</v>
      </c>
      <c r="R149" s="141" t="s">
        <v>32</v>
      </c>
      <c r="S149" s="141" t="s">
        <v>60</v>
      </c>
      <c r="T149" s="141">
        <v>0</v>
      </c>
      <c r="U149" s="144" t="s">
        <v>33</v>
      </c>
      <c r="V149" s="154" t="s">
        <v>80</v>
      </c>
      <c r="W149" s="141"/>
      <c r="X149" s="13"/>
      <c r="Y149" s="141"/>
      <c r="Z149" s="141"/>
    </row>
    <row r="150" spans="1:26" s="115" customFormat="1" ht="59.25" customHeight="1" x14ac:dyDescent="0.2">
      <c r="A150" s="141">
        <v>125</v>
      </c>
      <c r="B150" s="141" t="s">
        <v>544</v>
      </c>
      <c r="C150" s="141" t="s">
        <v>545</v>
      </c>
      <c r="D150" s="141" t="s">
        <v>135</v>
      </c>
      <c r="E150" s="141" t="s">
        <v>584</v>
      </c>
      <c r="F150" s="142" t="s">
        <v>93</v>
      </c>
      <c r="G150" s="141">
        <v>876</v>
      </c>
      <c r="H150" s="141" t="s">
        <v>54</v>
      </c>
      <c r="I150" s="141">
        <v>1</v>
      </c>
      <c r="J150" s="142" t="s">
        <v>31</v>
      </c>
      <c r="K150" s="142" t="s">
        <v>56</v>
      </c>
      <c r="L150" s="143">
        <v>2292513</v>
      </c>
      <c r="M150" s="141" t="s">
        <v>142</v>
      </c>
      <c r="N150" s="145" t="str">
        <f t="shared" si="5"/>
        <v>02.2023</v>
      </c>
      <c r="O150" s="145" t="str">
        <f>"06.2023"</f>
        <v>06.2023</v>
      </c>
      <c r="P150" s="141" t="s">
        <v>148</v>
      </c>
      <c r="Q150" s="141" t="s">
        <v>60</v>
      </c>
      <c r="R150" s="141" t="s">
        <v>32</v>
      </c>
      <c r="S150" s="141" t="s">
        <v>60</v>
      </c>
      <c r="T150" s="141">
        <v>0</v>
      </c>
      <c r="U150" s="144" t="s">
        <v>33</v>
      </c>
      <c r="V150" s="154" t="s">
        <v>80</v>
      </c>
      <c r="W150" s="141"/>
      <c r="X150" s="13"/>
      <c r="Y150" s="141"/>
      <c r="Z150" s="141"/>
    </row>
    <row r="151" spans="1:26" ht="67.5" x14ac:dyDescent="0.2">
      <c r="A151" s="148">
        <v>126</v>
      </c>
      <c r="B151" s="148" t="s">
        <v>491</v>
      </c>
      <c r="C151" s="148" t="s">
        <v>492</v>
      </c>
      <c r="D151" s="148" t="s">
        <v>133</v>
      </c>
      <c r="E151" s="148" t="s">
        <v>585</v>
      </c>
      <c r="F151" s="147" t="s">
        <v>175</v>
      </c>
      <c r="G151" s="148" t="s">
        <v>586</v>
      </c>
      <c r="H151" s="148" t="s">
        <v>587</v>
      </c>
      <c r="I151" s="148" t="s">
        <v>630</v>
      </c>
      <c r="J151" s="147" t="s">
        <v>31</v>
      </c>
      <c r="K151" s="147" t="s">
        <v>56</v>
      </c>
      <c r="L151" s="149" t="s">
        <v>631</v>
      </c>
      <c r="M151" s="148" t="s">
        <v>142</v>
      </c>
      <c r="N151" s="150" t="str">
        <f t="shared" si="5"/>
        <v>02.2023</v>
      </c>
      <c r="O151" s="150" t="str">
        <f>"01.2024"</f>
        <v>01.2024</v>
      </c>
      <c r="P151" s="148" t="s">
        <v>57</v>
      </c>
      <c r="Q151" s="148" t="s">
        <v>77</v>
      </c>
      <c r="R151" s="148" t="s">
        <v>32</v>
      </c>
      <c r="S151" s="148" t="s">
        <v>60</v>
      </c>
      <c r="T151" s="148" t="s">
        <v>60</v>
      </c>
      <c r="U151" s="146" t="s">
        <v>33</v>
      </c>
      <c r="V151" s="154" t="s">
        <v>80</v>
      </c>
      <c r="W151" s="148"/>
      <c r="X151" s="13"/>
      <c r="Y151" s="148"/>
      <c r="Z151" s="148"/>
    </row>
    <row r="152" spans="1:26" ht="168.75" x14ac:dyDescent="0.2">
      <c r="A152" s="148">
        <v>127</v>
      </c>
      <c r="B152" s="148" t="s">
        <v>588</v>
      </c>
      <c r="C152" s="148" t="s">
        <v>589</v>
      </c>
      <c r="D152" s="148" t="s">
        <v>133</v>
      </c>
      <c r="E152" s="148" t="s">
        <v>590</v>
      </c>
      <c r="F152" s="147" t="s">
        <v>93</v>
      </c>
      <c r="G152" s="148" t="s">
        <v>591</v>
      </c>
      <c r="H152" s="148" t="s">
        <v>592</v>
      </c>
      <c r="I152" s="148" t="s">
        <v>632</v>
      </c>
      <c r="J152" s="147" t="s">
        <v>31</v>
      </c>
      <c r="K152" s="147" t="s">
        <v>56</v>
      </c>
      <c r="L152" s="149">
        <v>961150</v>
      </c>
      <c r="M152" s="148" t="s">
        <v>142</v>
      </c>
      <c r="N152" s="150" t="str">
        <f t="shared" si="5"/>
        <v>02.2023</v>
      </c>
      <c r="O152" s="150" t="str">
        <f>"12.2023"</f>
        <v>12.2023</v>
      </c>
      <c r="P152" s="148" t="s">
        <v>63</v>
      </c>
      <c r="Q152" s="148" t="s">
        <v>60</v>
      </c>
      <c r="R152" s="148" t="s">
        <v>32</v>
      </c>
      <c r="S152" s="148" t="s">
        <v>60</v>
      </c>
      <c r="T152" s="148">
        <v>0</v>
      </c>
      <c r="U152" s="146" t="s">
        <v>33</v>
      </c>
      <c r="V152" s="154" t="s">
        <v>80</v>
      </c>
      <c r="W152" s="148"/>
      <c r="X152" s="13"/>
      <c r="Y152" s="148"/>
      <c r="Z152" s="148"/>
    </row>
    <row r="153" spans="1:26" ht="78.75" x14ac:dyDescent="0.2">
      <c r="A153" s="148">
        <v>128</v>
      </c>
      <c r="B153" s="148" t="s">
        <v>593</v>
      </c>
      <c r="C153" s="148" t="s">
        <v>594</v>
      </c>
      <c r="D153" s="148" t="s">
        <v>595</v>
      </c>
      <c r="E153" s="148" t="s">
        <v>596</v>
      </c>
      <c r="F153" s="147" t="s">
        <v>93</v>
      </c>
      <c r="G153" s="148" t="s">
        <v>597</v>
      </c>
      <c r="H153" s="148" t="s">
        <v>598</v>
      </c>
      <c r="I153" s="148" t="s">
        <v>633</v>
      </c>
      <c r="J153" s="147" t="s">
        <v>31</v>
      </c>
      <c r="K153" s="147" t="s">
        <v>56</v>
      </c>
      <c r="L153" s="149">
        <v>27000000</v>
      </c>
      <c r="M153" s="148" t="s">
        <v>142</v>
      </c>
      <c r="N153" s="150" t="str">
        <f t="shared" si="5"/>
        <v>02.2023</v>
      </c>
      <c r="O153" s="150" t="str">
        <f>"12.2023"</f>
        <v>12.2023</v>
      </c>
      <c r="P153" s="148" t="s">
        <v>63</v>
      </c>
      <c r="Q153" s="148" t="s">
        <v>60</v>
      </c>
      <c r="R153" s="148" t="s">
        <v>32</v>
      </c>
      <c r="S153" s="148" t="s">
        <v>60</v>
      </c>
      <c r="T153" s="148">
        <v>0</v>
      </c>
      <c r="U153" s="146" t="s">
        <v>33</v>
      </c>
      <c r="V153" s="154" t="s">
        <v>80</v>
      </c>
      <c r="W153" s="148"/>
      <c r="X153" s="13"/>
      <c r="Y153" s="148"/>
      <c r="Z153" s="148"/>
    </row>
    <row r="154" spans="1:26" ht="213.75" x14ac:dyDescent="0.2">
      <c r="A154" s="148">
        <v>129</v>
      </c>
      <c r="B154" s="148" t="s">
        <v>599</v>
      </c>
      <c r="C154" s="148" t="s">
        <v>600</v>
      </c>
      <c r="D154" s="148" t="s">
        <v>601</v>
      </c>
      <c r="E154" s="148" t="s">
        <v>602</v>
      </c>
      <c r="F154" s="147" t="s">
        <v>93</v>
      </c>
      <c r="G154" s="148" t="s">
        <v>603</v>
      </c>
      <c r="H154" s="148" t="s">
        <v>604</v>
      </c>
      <c r="I154" s="148" t="s">
        <v>634</v>
      </c>
      <c r="J154" s="147" t="s">
        <v>31</v>
      </c>
      <c r="K154" s="147" t="s">
        <v>56</v>
      </c>
      <c r="L154" s="149">
        <v>2020991.93</v>
      </c>
      <c r="M154" s="148" t="s">
        <v>142</v>
      </c>
      <c r="N154" s="150" t="str">
        <f t="shared" si="5"/>
        <v>02.2023</v>
      </c>
      <c r="O154" s="150" t="str">
        <f t="shared" ref="O154:O159" si="6">"08.2023"</f>
        <v>08.2023</v>
      </c>
      <c r="P154" s="148" t="s">
        <v>148</v>
      </c>
      <c r="Q154" s="148" t="s">
        <v>60</v>
      </c>
      <c r="R154" s="148" t="s">
        <v>32</v>
      </c>
      <c r="S154" s="148" t="s">
        <v>60</v>
      </c>
      <c r="T154" s="148">
        <v>0</v>
      </c>
      <c r="U154" s="146" t="s">
        <v>33</v>
      </c>
      <c r="V154" s="154" t="s">
        <v>80</v>
      </c>
      <c r="W154" s="148"/>
      <c r="X154" s="13"/>
      <c r="Y154" s="148"/>
      <c r="Z154" s="148"/>
    </row>
    <row r="155" spans="1:26" ht="45" x14ac:dyDescent="0.2">
      <c r="A155" s="148">
        <v>130</v>
      </c>
      <c r="B155" s="148" t="s">
        <v>605</v>
      </c>
      <c r="C155" s="148" t="s">
        <v>606</v>
      </c>
      <c r="D155" s="148" t="s">
        <v>132</v>
      </c>
      <c r="E155" s="148" t="s">
        <v>607</v>
      </c>
      <c r="F155" s="147" t="s">
        <v>93</v>
      </c>
      <c r="G155" s="148">
        <v>796</v>
      </c>
      <c r="H155" s="148" t="s">
        <v>420</v>
      </c>
      <c r="I155" s="148">
        <v>50</v>
      </c>
      <c r="J155" s="147" t="s">
        <v>31</v>
      </c>
      <c r="K155" s="147" t="s">
        <v>56</v>
      </c>
      <c r="L155" s="149">
        <v>466073.5</v>
      </c>
      <c r="M155" s="148" t="s">
        <v>142</v>
      </c>
      <c r="N155" s="150" t="str">
        <f t="shared" si="5"/>
        <v>02.2023</v>
      </c>
      <c r="O155" s="150" t="str">
        <f t="shared" si="6"/>
        <v>08.2023</v>
      </c>
      <c r="P155" s="148" t="s">
        <v>148</v>
      </c>
      <c r="Q155" s="148" t="s">
        <v>60</v>
      </c>
      <c r="R155" s="148" t="s">
        <v>32</v>
      </c>
      <c r="S155" s="148" t="s">
        <v>60</v>
      </c>
      <c r="T155" s="148">
        <v>0</v>
      </c>
      <c r="U155" s="146" t="s">
        <v>33</v>
      </c>
      <c r="V155" s="154" t="s">
        <v>80</v>
      </c>
      <c r="W155" s="148"/>
      <c r="X155" s="13"/>
      <c r="Y155" s="148"/>
      <c r="Z155" s="148"/>
    </row>
    <row r="156" spans="1:26" ht="45" x14ac:dyDescent="0.2">
      <c r="A156" s="148">
        <v>131</v>
      </c>
      <c r="B156" s="148" t="s">
        <v>608</v>
      </c>
      <c r="C156" s="148" t="s">
        <v>609</v>
      </c>
      <c r="D156" s="148" t="s">
        <v>132</v>
      </c>
      <c r="E156" s="148" t="s">
        <v>610</v>
      </c>
      <c r="F156" s="147" t="s">
        <v>93</v>
      </c>
      <c r="G156" s="148">
        <v>796</v>
      </c>
      <c r="H156" s="148" t="s">
        <v>420</v>
      </c>
      <c r="I156" s="148">
        <v>500</v>
      </c>
      <c r="J156" s="147" t="s">
        <v>31</v>
      </c>
      <c r="K156" s="147" t="s">
        <v>56</v>
      </c>
      <c r="L156" s="149">
        <v>428335</v>
      </c>
      <c r="M156" s="148" t="s">
        <v>142</v>
      </c>
      <c r="N156" s="150" t="str">
        <f t="shared" si="5"/>
        <v>02.2023</v>
      </c>
      <c r="O156" s="150" t="str">
        <f t="shared" si="6"/>
        <v>08.2023</v>
      </c>
      <c r="P156" s="148" t="s">
        <v>148</v>
      </c>
      <c r="Q156" s="148" t="s">
        <v>60</v>
      </c>
      <c r="R156" s="148" t="s">
        <v>32</v>
      </c>
      <c r="S156" s="148" t="s">
        <v>60</v>
      </c>
      <c r="T156" s="148">
        <v>0</v>
      </c>
      <c r="U156" s="146" t="s">
        <v>33</v>
      </c>
      <c r="V156" s="157" t="s">
        <v>80</v>
      </c>
      <c r="W156" s="148"/>
      <c r="X156" s="13"/>
      <c r="Y156" s="148"/>
      <c r="Z156" s="148"/>
    </row>
    <row r="157" spans="1:26" ht="45" x14ac:dyDescent="0.2">
      <c r="A157" s="148">
        <v>132</v>
      </c>
      <c r="B157" s="148" t="s">
        <v>611</v>
      </c>
      <c r="C157" s="148" t="s">
        <v>612</v>
      </c>
      <c r="D157" s="148" t="s">
        <v>131</v>
      </c>
      <c r="E157" s="148" t="s">
        <v>613</v>
      </c>
      <c r="F157" s="147" t="s">
        <v>93</v>
      </c>
      <c r="G157" s="148" t="s">
        <v>172</v>
      </c>
      <c r="H157" s="148" t="s">
        <v>173</v>
      </c>
      <c r="I157" s="148" t="s">
        <v>635</v>
      </c>
      <c r="J157" s="147" t="s">
        <v>31</v>
      </c>
      <c r="K157" s="147" t="s">
        <v>56</v>
      </c>
      <c r="L157" s="149">
        <v>433872</v>
      </c>
      <c r="M157" s="148" t="s">
        <v>142</v>
      </c>
      <c r="N157" s="150" t="str">
        <f t="shared" si="5"/>
        <v>02.2023</v>
      </c>
      <c r="O157" s="150" t="str">
        <f t="shared" si="6"/>
        <v>08.2023</v>
      </c>
      <c r="P157" s="148" t="s">
        <v>148</v>
      </c>
      <c r="Q157" s="148" t="s">
        <v>60</v>
      </c>
      <c r="R157" s="148" t="s">
        <v>32</v>
      </c>
      <c r="S157" s="148" t="s">
        <v>60</v>
      </c>
      <c r="T157" s="148">
        <v>0</v>
      </c>
      <c r="U157" s="146" t="s">
        <v>33</v>
      </c>
      <c r="V157" s="146" t="s">
        <v>80</v>
      </c>
      <c r="W157" s="148"/>
      <c r="X157" s="13"/>
      <c r="Y157" s="148"/>
      <c r="Z157" s="148"/>
    </row>
    <row r="158" spans="1:26" ht="56.25" x14ac:dyDescent="0.2">
      <c r="A158" s="148">
        <v>133</v>
      </c>
      <c r="B158" s="148" t="s">
        <v>614</v>
      </c>
      <c r="C158" s="148" t="s">
        <v>640</v>
      </c>
      <c r="D158" s="148" t="s">
        <v>429</v>
      </c>
      <c r="E158" s="148" t="s">
        <v>615</v>
      </c>
      <c r="F158" s="147" t="s">
        <v>93</v>
      </c>
      <c r="G158" s="148" t="s">
        <v>616</v>
      </c>
      <c r="H158" s="148" t="s">
        <v>617</v>
      </c>
      <c r="I158" s="148" t="s">
        <v>636</v>
      </c>
      <c r="J158" s="147" t="s">
        <v>31</v>
      </c>
      <c r="K158" s="147" t="s">
        <v>56</v>
      </c>
      <c r="L158" s="149">
        <v>1140050</v>
      </c>
      <c r="M158" s="148" t="s">
        <v>142</v>
      </c>
      <c r="N158" s="150" t="str">
        <f t="shared" si="5"/>
        <v>02.2023</v>
      </c>
      <c r="O158" s="150" t="str">
        <f t="shared" si="6"/>
        <v>08.2023</v>
      </c>
      <c r="P158" s="148" t="s">
        <v>148</v>
      </c>
      <c r="Q158" s="148" t="s">
        <v>60</v>
      </c>
      <c r="R158" s="148" t="s">
        <v>32</v>
      </c>
      <c r="S158" s="148" t="s">
        <v>60</v>
      </c>
      <c r="T158" s="148">
        <v>0</v>
      </c>
      <c r="U158" s="146" t="s">
        <v>33</v>
      </c>
      <c r="V158" s="146" t="s">
        <v>80</v>
      </c>
      <c r="W158" s="148"/>
      <c r="X158" s="13"/>
      <c r="Y158" s="148"/>
      <c r="Z158" s="148"/>
    </row>
    <row r="159" spans="1:26" ht="56.25" x14ac:dyDescent="0.2">
      <c r="A159" s="148">
        <v>134</v>
      </c>
      <c r="B159" s="148" t="s">
        <v>618</v>
      </c>
      <c r="C159" s="148" t="s">
        <v>619</v>
      </c>
      <c r="D159" s="148" t="s">
        <v>429</v>
      </c>
      <c r="E159" s="148" t="s">
        <v>620</v>
      </c>
      <c r="F159" s="147" t="s">
        <v>93</v>
      </c>
      <c r="G159" s="148" t="s">
        <v>235</v>
      </c>
      <c r="H159" s="148" t="s">
        <v>247</v>
      </c>
      <c r="I159" s="148" t="s">
        <v>637</v>
      </c>
      <c r="J159" s="147" t="s">
        <v>31</v>
      </c>
      <c r="K159" s="147" t="s">
        <v>56</v>
      </c>
      <c r="L159" s="149">
        <v>2043009.6</v>
      </c>
      <c r="M159" s="148" t="s">
        <v>142</v>
      </c>
      <c r="N159" s="150" t="str">
        <f t="shared" si="5"/>
        <v>02.2023</v>
      </c>
      <c r="O159" s="150" t="str">
        <f t="shared" si="6"/>
        <v>08.2023</v>
      </c>
      <c r="P159" s="148" t="s">
        <v>148</v>
      </c>
      <c r="Q159" s="148" t="s">
        <v>60</v>
      </c>
      <c r="R159" s="148" t="s">
        <v>32</v>
      </c>
      <c r="S159" s="148" t="s">
        <v>60</v>
      </c>
      <c r="T159" s="148">
        <v>0</v>
      </c>
      <c r="U159" s="146" t="s">
        <v>33</v>
      </c>
      <c r="V159" s="146" t="s">
        <v>80</v>
      </c>
      <c r="W159" s="148"/>
      <c r="X159" s="13"/>
      <c r="Y159" s="148"/>
      <c r="Z159" s="148"/>
    </row>
    <row r="160" spans="1:26" ht="157.5" x14ac:dyDescent="0.2">
      <c r="A160" s="148">
        <v>135</v>
      </c>
      <c r="B160" s="148" t="s">
        <v>621</v>
      </c>
      <c r="C160" s="148" t="s">
        <v>622</v>
      </c>
      <c r="D160" s="148" t="s">
        <v>623</v>
      </c>
      <c r="E160" s="148" t="s">
        <v>624</v>
      </c>
      <c r="F160" s="147" t="s">
        <v>93</v>
      </c>
      <c r="G160" s="148" t="s">
        <v>625</v>
      </c>
      <c r="H160" s="148" t="s">
        <v>626</v>
      </c>
      <c r="I160" s="148" t="s">
        <v>638</v>
      </c>
      <c r="J160" s="147" t="s">
        <v>31</v>
      </c>
      <c r="K160" s="147" t="s">
        <v>56</v>
      </c>
      <c r="L160" s="149">
        <v>296725.8</v>
      </c>
      <c r="M160" s="148" t="s">
        <v>142</v>
      </c>
      <c r="N160" s="150" t="str">
        <f t="shared" si="5"/>
        <v>02.2023</v>
      </c>
      <c r="O160" s="150" t="str">
        <f>"06.2023"</f>
        <v>06.2023</v>
      </c>
      <c r="P160" s="148" t="s">
        <v>148</v>
      </c>
      <c r="Q160" s="148" t="s">
        <v>60</v>
      </c>
      <c r="R160" s="148" t="s">
        <v>32</v>
      </c>
      <c r="S160" s="148" t="s">
        <v>60</v>
      </c>
      <c r="T160" s="148">
        <v>0</v>
      </c>
      <c r="U160" s="146" t="s">
        <v>33</v>
      </c>
      <c r="V160" s="146" t="s">
        <v>80</v>
      </c>
      <c r="W160" s="148"/>
      <c r="X160" s="13"/>
      <c r="Y160" s="148"/>
      <c r="Z160" s="148"/>
    </row>
    <row r="161" spans="1:26" ht="101.25" x14ac:dyDescent="0.2">
      <c r="A161" s="148">
        <v>136</v>
      </c>
      <c r="B161" s="148" t="s">
        <v>641</v>
      </c>
      <c r="C161" s="148" t="s">
        <v>627</v>
      </c>
      <c r="D161" s="148" t="s">
        <v>628</v>
      </c>
      <c r="E161" s="148" t="s">
        <v>629</v>
      </c>
      <c r="F161" s="147" t="s">
        <v>93</v>
      </c>
      <c r="G161" s="148" t="s">
        <v>521</v>
      </c>
      <c r="H161" s="148" t="s">
        <v>522</v>
      </c>
      <c r="I161" s="148" t="s">
        <v>639</v>
      </c>
      <c r="J161" s="147" t="s">
        <v>31</v>
      </c>
      <c r="K161" s="147" t="s">
        <v>56</v>
      </c>
      <c r="L161" s="149">
        <v>6385299.4000000004</v>
      </c>
      <c r="M161" s="148" t="s">
        <v>142</v>
      </c>
      <c r="N161" s="150" t="str">
        <f t="shared" si="5"/>
        <v>02.2023</v>
      </c>
      <c r="O161" s="150" t="str">
        <f>"08.2023"</f>
        <v>08.2023</v>
      </c>
      <c r="P161" s="148" t="s">
        <v>148</v>
      </c>
      <c r="Q161" s="148" t="s">
        <v>60</v>
      </c>
      <c r="R161" s="148" t="s">
        <v>32</v>
      </c>
      <c r="S161" s="148" t="s">
        <v>60</v>
      </c>
      <c r="T161" s="148">
        <v>0</v>
      </c>
      <c r="U161" s="146" t="s">
        <v>33</v>
      </c>
      <c r="V161" s="146" t="s">
        <v>80</v>
      </c>
      <c r="W161" s="148"/>
      <c r="X161" s="13"/>
      <c r="Y161" s="148"/>
      <c r="Z161" s="148"/>
    </row>
    <row r="162" spans="1:26" ht="45" x14ac:dyDescent="0.2">
      <c r="A162" s="151">
        <v>137</v>
      </c>
      <c r="B162" s="35" t="str">
        <f>"17.12"</f>
        <v>17.12</v>
      </c>
      <c r="C162" s="151" t="s">
        <v>642</v>
      </c>
      <c r="D162" s="151" t="s">
        <v>132</v>
      </c>
      <c r="E162" s="151" t="s">
        <v>643</v>
      </c>
      <c r="F162" s="152" t="s">
        <v>93</v>
      </c>
      <c r="G162" s="151">
        <v>778</v>
      </c>
      <c r="H162" s="151" t="s">
        <v>644</v>
      </c>
      <c r="I162" s="151">
        <v>3000</v>
      </c>
      <c r="J162" s="152" t="s">
        <v>31</v>
      </c>
      <c r="K162" s="152" t="s">
        <v>56</v>
      </c>
      <c r="L162" s="153">
        <v>1026930</v>
      </c>
      <c r="M162" s="151" t="s">
        <v>142</v>
      </c>
      <c r="N162" s="155" t="str">
        <f t="shared" si="5"/>
        <v>02.2023</v>
      </c>
      <c r="O162" s="155" t="str">
        <f>"04.2023"</f>
        <v>04.2023</v>
      </c>
      <c r="P162" s="151" t="s">
        <v>148</v>
      </c>
      <c r="Q162" s="151" t="s">
        <v>60</v>
      </c>
      <c r="R162" s="151" t="s">
        <v>32</v>
      </c>
      <c r="S162" s="151" t="s">
        <v>60</v>
      </c>
      <c r="T162" s="151">
        <v>0</v>
      </c>
      <c r="U162" s="154" t="s">
        <v>33</v>
      </c>
      <c r="V162" s="157" t="s">
        <v>80</v>
      </c>
      <c r="W162" s="151"/>
      <c r="X162" s="13"/>
      <c r="Y162" s="151"/>
      <c r="Z162" s="151"/>
    </row>
    <row r="163" spans="1:26" ht="45" x14ac:dyDescent="0.2">
      <c r="A163" s="151">
        <v>138</v>
      </c>
      <c r="B163" s="151" t="s">
        <v>645</v>
      </c>
      <c r="C163" s="151" t="s">
        <v>646</v>
      </c>
      <c r="D163" s="151" t="s">
        <v>134</v>
      </c>
      <c r="E163" s="151" t="s">
        <v>647</v>
      </c>
      <c r="F163" s="152" t="s">
        <v>93</v>
      </c>
      <c r="G163" s="151" t="s">
        <v>597</v>
      </c>
      <c r="H163" s="151" t="s">
        <v>598</v>
      </c>
      <c r="I163" s="151" t="s">
        <v>648</v>
      </c>
      <c r="J163" s="152" t="s">
        <v>31</v>
      </c>
      <c r="K163" s="152" t="s">
        <v>56</v>
      </c>
      <c r="L163" s="153">
        <v>3054271.76</v>
      </c>
      <c r="M163" s="151" t="s">
        <v>142</v>
      </c>
      <c r="N163" s="155" t="str">
        <f t="shared" si="5"/>
        <v>02.2023</v>
      </c>
      <c r="O163" s="155" t="str">
        <f>"12.2023"</f>
        <v>12.2023</v>
      </c>
      <c r="P163" s="151" t="s">
        <v>63</v>
      </c>
      <c r="Q163" s="151" t="s">
        <v>60</v>
      </c>
      <c r="R163" s="151" t="s">
        <v>32</v>
      </c>
      <c r="S163" s="151" t="s">
        <v>77</v>
      </c>
      <c r="T163" s="151">
        <v>0</v>
      </c>
      <c r="U163" s="154" t="s">
        <v>33</v>
      </c>
      <c r="V163" s="157" t="s">
        <v>80</v>
      </c>
      <c r="W163" s="151"/>
      <c r="X163" s="13"/>
      <c r="Y163" s="151"/>
      <c r="Z163" s="151"/>
    </row>
    <row r="164" spans="1:26" ht="67.5" x14ac:dyDescent="0.2">
      <c r="A164" s="163">
        <v>139</v>
      </c>
      <c r="B164" s="116" t="s">
        <v>384</v>
      </c>
      <c r="C164" s="116" t="s">
        <v>204</v>
      </c>
      <c r="D164" s="156" t="s">
        <v>133</v>
      </c>
      <c r="E164" s="116" t="s">
        <v>409</v>
      </c>
      <c r="F164" s="162" t="s">
        <v>93</v>
      </c>
      <c r="G164" s="156" t="s">
        <v>315</v>
      </c>
      <c r="H164" s="156" t="s">
        <v>315</v>
      </c>
      <c r="I164" s="156" t="s">
        <v>403</v>
      </c>
      <c r="J164" s="162" t="s">
        <v>31</v>
      </c>
      <c r="K164" s="162" t="s">
        <v>56</v>
      </c>
      <c r="L164" s="159" t="s">
        <v>471</v>
      </c>
      <c r="M164" s="156" t="s">
        <v>142</v>
      </c>
      <c r="N164" s="172" t="str">
        <f>"03.2023"</f>
        <v>03.2023</v>
      </c>
      <c r="O164" s="156" t="str">
        <f>"01.2024"</f>
        <v>01.2024</v>
      </c>
      <c r="P164" s="160" t="s">
        <v>148</v>
      </c>
      <c r="Q164" s="163" t="s">
        <v>60</v>
      </c>
      <c r="R164" s="164" t="s">
        <v>32</v>
      </c>
      <c r="S164" s="163" t="s">
        <v>60</v>
      </c>
      <c r="T164" s="164" t="s">
        <v>33</v>
      </c>
      <c r="U164" s="164" t="s">
        <v>33</v>
      </c>
      <c r="V164" s="157" t="s">
        <v>80</v>
      </c>
      <c r="W164" s="31"/>
      <c r="X164" s="162"/>
      <c r="Y164" s="31"/>
      <c r="Z164" s="31"/>
    </row>
    <row r="165" spans="1:26" ht="67.5" x14ac:dyDescent="0.2">
      <c r="A165" s="160">
        <v>140</v>
      </c>
      <c r="B165" s="160" t="s">
        <v>653</v>
      </c>
      <c r="C165" s="160" t="s">
        <v>176</v>
      </c>
      <c r="D165" s="160" t="s">
        <v>133</v>
      </c>
      <c r="E165" s="160" t="s">
        <v>654</v>
      </c>
      <c r="F165" s="158" t="s">
        <v>175</v>
      </c>
      <c r="G165" s="160">
        <v>114</v>
      </c>
      <c r="H165" s="160" t="s">
        <v>179</v>
      </c>
      <c r="I165" s="160">
        <v>269303.09999999998</v>
      </c>
      <c r="J165" s="169" t="s">
        <v>31</v>
      </c>
      <c r="K165" s="169" t="s">
        <v>56</v>
      </c>
      <c r="L165" s="161" t="s">
        <v>655</v>
      </c>
      <c r="M165" s="173" t="s">
        <v>142</v>
      </c>
      <c r="N165" s="33" t="str">
        <f>"02.2023"</f>
        <v>02.2023</v>
      </c>
      <c r="O165" s="173" t="str">
        <f t="shared" ref="O165" si="7">"01.2024"</f>
        <v>01.2024</v>
      </c>
      <c r="P165" s="160" t="s">
        <v>57</v>
      </c>
      <c r="Q165" s="160" t="s">
        <v>77</v>
      </c>
      <c r="R165" s="170" t="s">
        <v>32</v>
      </c>
      <c r="S165" s="160" t="s">
        <v>77</v>
      </c>
      <c r="T165" s="160" t="s">
        <v>60</v>
      </c>
      <c r="U165" s="157" t="s">
        <v>33</v>
      </c>
      <c r="V165" s="168" t="s">
        <v>80</v>
      </c>
      <c r="W165" s="160"/>
      <c r="X165" s="13"/>
      <c r="Y165" s="160"/>
      <c r="Z165" s="160"/>
    </row>
    <row r="166" spans="1:26" ht="45" x14ac:dyDescent="0.2">
      <c r="A166" s="160">
        <v>141</v>
      </c>
      <c r="B166" s="35" t="str">
        <f>"08.12"</f>
        <v>08.12</v>
      </c>
      <c r="C166" s="160" t="s">
        <v>656</v>
      </c>
      <c r="D166" s="160" t="s">
        <v>132</v>
      </c>
      <c r="E166" s="160" t="s">
        <v>657</v>
      </c>
      <c r="F166" s="169" t="s">
        <v>93</v>
      </c>
      <c r="G166" s="160">
        <v>168</v>
      </c>
      <c r="H166" s="160" t="s">
        <v>658</v>
      </c>
      <c r="I166" s="160">
        <v>1200</v>
      </c>
      <c r="J166" s="169" t="s">
        <v>31</v>
      </c>
      <c r="K166" s="169" t="s">
        <v>56</v>
      </c>
      <c r="L166" s="161">
        <v>1179996</v>
      </c>
      <c r="M166" s="173" t="s">
        <v>142</v>
      </c>
      <c r="N166" s="33" t="str">
        <f t="shared" ref="N166:N168" si="8">"03.2023"</f>
        <v>03.2023</v>
      </c>
      <c r="O166" s="173" t="str">
        <f>"12.2023"</f>
        <v>12.2023</v>
      </c>
      <c r="P166" s="160" t="s">
        <v>148</v>
      </c>
      <c r="Q166" s="160" t="s">
        <v>60</v>
      </c>
      <c r="R166" s="170" t="s">
        <v>32</v>
      </c>
      <c r="S166" s="160" t="s">
        <v>60</v>
      </c>
      <c r="T166" s="160">
        <v>0</v>
      </c>
      <c r="U166" s="157" t="s">
        <v>33</v>
      </c>
      <c r="V166" s="168" t="s">
        <v>80</v>
      </c>
      <c r="W166" s="160"/>
      <c r="X166" s="13"/>
      <c r="Y166" s="160"/>
      <c r="Z166" s="160"/>
    </row>
    <row r="167" spans="1:26" ht="56.25" x14ac:dyDescent="0.2">
      <c r="A167" s="160">
        <v>142</v>
      </c>
      <c r="B167" s="165" t="s">
        <v>614</v>
      </c>
      <c r="C167" s="165" t="s">
        <v>640</v>
      </c>
      <c r="D167" s="165" t="s">
        <v>429</v>
      </c>
      <c r="E167" s="165" t="s">
        <v>615</v>
      </c>
      <c r="F167" s="166" t="s">
        <v>93</v>
      </c>
      <c r="G167" s="165" t="s">
        <v>616</v>
      </c>
      <c r="H167" s="165" t="s">
        <v>617</v>
      </c>
      <c r="I167" s="165" t="s">
        <v>636</v>
      </c>
      <c r="J167" s="166" t="s">
        <v>31</v>
      </c>
      <c r="K167" s="166" t="s">
        <v>56</v>
      </c>
      <c r="L167" s="167">
        <v>1140050</v>
      </c>
      <c r="M167" s="165" t="s">
        <v>142</v>
      </c>
      <c r="N167" s="172" t="str">
        <f>"02.2023"</f>
        <v>02.2023</v>
      </c>
      <c r="O167" s="172" t="str">
        <f t="shared" ref="O167" si="9">"08.2023"</f>
        <v>08.2023</v>
      </c>
      <c r="P167" s="165" t="s">
        <v>148</v>
      </c>
      <c r="Q167" s="165" t="s">
        <v>60</v>
      </c>
      <c r="R167" s="165" t="s">
        <v>32</v>
      </c>
      <c r="S167" s="165" t="s">
        <v>60</v>
      </c>
      <c r="T167" s="165">
        <v>0</v>
      </c>
      <c r="U167" s="168" t="s">
        <v>33</v>
      </c>
      <c r="V167" s="168" t="s">
        <v>80</v>
      </c>
      <c r="W167" s="160"/>
      <c r="X167" s="13"/>
      <c r="Y167" s="160"/>
      <c r="Z167" s="160"/>
    </row>
    <row r="168" spans="1:26" ht="371.25" customHeight="1" x14ac:dyDescent="0.2">
      <c r="A168" s="160">
        <v>143</v>
      </c>
      <c r="B168" s="160" t="s">
        <v>662</v>
      </c>
      <c r="C168" s="160" t="s">
        <v>661</v>
      </c>
      <c r="D168" s="160" t="s">
        <v>663</v>
      </c>
      <c r="E168" s="160" t="s">
        <v>659</v>
      </c>
      <c r="F168" s="158" t="s">
        <v>93</v>
      </c>
      <c r="G168" s="160" t="s">
        <v>660</v>
      </c>
      <c r="H168" s="165" t="s">
        <v>664</v>
      </c>
      <c r="I168" s="160" t="s">
        <v>665</v>
      </c>
      <c r="J168" s="166" t="s">
        <v>31</v>
      </c>
      <c r="K168" s="166" t="s">
        <v>56</v>
      </c>
      <c r="L168" s="167">
        <v>359230.3</v>
      </c>
      <c r="M168" s="171" t="s">
        <v>142</v>
      </c>
      <c r="N168" s="172" t="str">
        <f t="shared" si="8"/>
        <v>03.2023</v>
      </c>
      <c r="O168" s="171" t="str">
        <f>"07.2023"</f>
        <v>07.2023</v>
      </c>
      <c r="P168" s="165" t="s">
        <v>148</v>
      </c>
      <c r="Q168" s="165" t="s">
        <v>60</v>
      </c>
      <c r="R168" s="165" t="s">
        <v>32</v>
      </c>
      <c r="S168" s="165" t="s">
        <v>60</v>
      </c>
      <c r="T168" s="165">
        <v>0</v>
      </c>
      <c r="U168" s="168" t="s">
        <v>33</v>
      </c>
      <c r="V168" s="168" t="s">
        <v>80</v>
      </c>
      <c r="W168" s="165"/>
      <c r="X168" s="13"/>
      <c r="Y168" s="165"/>
      <c r="Z168" s="165"/>
    </row>
    <row r="169" spans="1:26" s="188" customFormat="1" ht="48.75" customHeight="1" x14ac:dyDescent="0.2">
      <c r="A169" s="174">
        <v>144</v>
      </c>
      <c r="B169" s="174" t="s">
        <v>666</v>
      </c>
      <c r="C169" s="174" t="s">
        <v>667</v>
      </c>
      <c r="D169" s="174" t="s">
        <v>132</v>
      </c>
      <c r="E169" s="174" t="s">
        <v>668</v>
      </c>
      <c r="F169" s="175" t="s">
        <v>93</v>
      </c>
      <c r="G169" s="174">
        <v>796</v>
      </c>
      <c r="H169" s="174" t="s">
        <v>420</v>
      </c>
      <c r="I169" s="174">
        <v>1</v>
      </c>
      <c r="J169" s="175" t="s">
        <v>31</v>
      </c>
      <c r="K169" s="175" t="s">
        <v>56</v>
      </c>
      <c r="L169" s="176">
        <v>121893.33</v>
      </c>
      <c r="M169" s="178" t="s">
        <v>142</v>
      </c>
      <c r="N169" s="179" t="str">
        <f>"03.2023"</f>
        <v>03.2023</v>
      </c>
      <c r="O169" s="178" t="str">
        <f>"07.2023"</f>
        <v>07.2023</v>
      </c>
      <c r="P169" s="174" t="s">
        <v>148</v>
      </c>
      <c r="Q169" s="174" t="s">
        <v>60</v>
      </c>
      <c r="R169" s="174" t="s">
        <v>32</v>
      </c>
      <c r="S169" s="174" t="s">
        <v>60</v>
      </c>
      <c r="T169" s="174">
        <v>0</v>
      </c>
      <c r="U169" s="177" t="s">
        <v>33</v>
      </c>
      <c r="V169" s="177" t="s">
        <v>80</v>
      </c>
      <c r="W169" s="174"/>
      <c r="X169" s="13"/>
      <c r="Y169" s="174"/>
      <c r="Z169" s="174"/>
    </row>
    <row r="170" spans="1:26" s="188" customFormat="1" ht="49.5" customHeight="1" x14ac:dyDescent="0.2">
      <c r="A170" s="174">
        <v>145</v>
      </c>
      <c r="B170" s="174" t="s">
        <v>62</v>
      </c>
      <c r="C170" s="174" t="s">
        <v>180</v>
      </c>
      <c r="D170" s="174" t="s">
        <v>133</v>
      </c>
      <c r="E170" s="174" t="s">
        <v>669</v>
      </c>
      <c r="F170" s="175" t="s">
        <v>93</v>
      </c>
      <c r="G170" s="174">
        <v>876</v>
      </c>
      <c r="H170" s="174" t="s">
        <v>54</v>
      </c>
      <c r="I170" s="174">
        <v>146</v>
      </c>
      <c r="J170" s="175" t="s">
        <v>31</v>
      </c>
      <c r="K170" s="175" t="s">
        <v>56</v>
      </c>
      <c r="L170" s="176">
        <v>103173.82</v>
      </c>
      <c r="M170" s="178" t="s">
        <v>142</v>
      </c>
      <c r="N170" s="179" t="str">
        <f>"03.2023"</f>
        <v>03.2023</v>
      </c>
      <c r="O170" s="178" t="str">
        <f>"11.2023"</f>
        <v>11.2023</v>
      </c>
      <c r="P170" s="174" t="s">
        <v>148</v>
      </c>
      <c r="Q170" s="174" t="s">
        <v>60</v>
      </c>
      <c r="R170" s="174" t="s">
        <v>32</v>
      </c>
      <c r="S170" s="174" t="s">
        <v>60</v>
      </c>
      <c r="T170" s="174">
        <v>0</v>
      </c>
      <c r="U170" s="177" t="s">
        <v>33</v>
      </c>
      <c r="V170" s="177" t="s">
        <v>44</v>
      </c>
      <c r="W170" s="174"/>
      <c r="X170" s="13"/>
      <c r="Y170" s="174"/>
      <c r="Z170" s="174"/>
    </row>
    <row r="171" spans="1:26" s="188" customFormat="1" ht="336" customHeight="1" x14ac:dyDescent="0.2">
      <c r="A171" s="174">
        <v>146</v>
      </c>
      <c r="B171" s="174" t="s">
        <v>670</v>
      </c>
      <c r="C171" s="174" t="s">
        <v>671</v>
      </c>
      <c r="D171" s="174" t="s">
        <v>132</v>
      </c>
      <c r="E171" s="174" t="s">
        <v>672</v>
      </c>
      <c r="F171" s="175" t="s">
        <v>93</v>
      </c>
      <c r="G171" s="174" t="s">
        <v>673</v>
      </c>
      <c r="H171" s="174" t="s">
        <v>674</v>
      </c>
      <c r="I171" s="174" t="s">
        <v>675</v>
      </c>
      <c r="J171" s="175" t="s">
        <v>31</v>
      </c>
      <c r="K171" s="175" t="s">
        <v>56</v>
      </c>
      <c r="L171" s="176">
        <v>843237.35</v>
      </c>
      <c r="M171" s="178" t="s">
        <v>142</v>
      </c>
      <c r="N171" s="179" t="str">
        <f>"03.2023"</f>
        <v>03.2023</v>
      </c>
      <c r="O171" s="178" t="str">
        <f>"07.2023"</f>
        <v>07.2023</v>
      </c>
      <c r="P171" s="174" t="s">
        <v>148</v>
      </c>
      <c r="Q171" s="174" t="s">
        <v>60</v>
      </c>
      <c r="R171" s="174" t="s">
        <v>32</v>
      </c>
      <c r="S171" s="174" t="s">
        <v>60</v>
      </c>
      <c r="T171" s="174">
        <v>0</v>
      </c>
      <c r="U171" s="177" t="s">
        <v>33</v>
      </c>
      <c r="V171" s="177" t="s">
        <v>44</v>
      </c>
      <c r="W171" s="174"/>
      <c r="X171" s="13"/>
      <c r="Y171" s="174"/>
      <c r="Z171" s="174"/>
    </row>
    <row r="172" spans="1:26" s="188" customFormat="1" ht="69.75" customHeight="1" x14ac:dyDescent="0.2">
      <c r="A172" s="174">
        <v>147</v>
      </c>
      <c r="B172" s="174" t="s">
        <v>491</v>
      </c>
      <c r="C172" s="174" t="s">
        <v>492</v>
      </c>
      <c r="D172" s="174" t="s">
        <v>133</v>
      </c>
      <c r="E172" s="174" t="s">
        <v>677</v>
      </c>
      <c r="F172" s="175" t="s">
        <v>175</v>
      </c>
      <c r="G172" s="174" t="s">
        <v>680</v>
      </c>
      <c r="H172" s="174" t="s">
        <v>678</v>
      </c>
      <c r="I172" s="174" t="s">
        <v>679</v>
      </c>
      <c r="J172" s="175" t="s">
        <v>31</v>
      </c>
      <c r="K172" s="175" t="s">
        <v>56</v>
      </c>
      <c r="L172" s="176" t="s">
        <v>676</v>
      </c>
      <c r="M172" s="178" t="s">
        <v>142</v>
      </c>
      <c r="N172" s="179" t="str">
        <f>"03.2023"</f>
        <v>03.2023</v>
      </c>
      <c r="O172" s="178" t="str">
        <f>"01.2024"</f>
        <v>01.2024</v>
      </c>
      <c r="P172" s="174" t="s">
        <v>57</v>
      </c>
      <c r="Q172" s="174" t="s">
        <v>77</v>
      </c>
      <c r="R172" s="174" t="s">
        <v>32</v>
      </c>
      <c r="S172" s="174" t="s">
        <v>77</v>
      </c>
      <c r="T172" s="174" t="s">
        <v>60</v>
      </c>
      <c r="U172" s="177" t="s">
        <v>33</v>
      </c>
      <c r="V172" s="177" t="s">
        <v>44</v>
      </c>
      <c r="W172" s="174"/>
      <c r="X172" s="13"/>
      <c r="Y172" s="174"/>
      <c r="Z172" s="174"/>
    </row>
    <row r="173" spans="1:26" s="188" customFormat="1" ht="95.25" customHeight="1" x14ac:dyDescent="0.2">
      <c r="A173" s="183">
        <v>148</v>
      </c>
      <c r="B173" s="183" t="s">
        <v>682</v>
      </c>
      <c r="C173" s="183" t="s">
        <v>683</v>
      </c>
      <c r="D173" s="183" t="s">
        <v>135</v>
      </c>
      <c r="E173" s="183" t="s">
        <v>689</v>
      </c>
      <c r="F173" s="182" t="s">
        <v>93</v>
      </c>
      <c r="G173" s="183">
        <v>876</v>
      </c>
      <c r="H173" s="183" t="s">
        <v>54</v>
      </c>
      <c r="I173" s="183">
        <v>1</v>
      </c>
      <c r="J173" s="182" t="s">
        <v>31</v>
      </c>
      <c r="K173" s="182" t="s">
        <v>56</v>
      </c>
      <c r="L173" s="184">
        <v>4040088.8</v>
      </c>
      <c r="M173" s="180" t="s">
        <v>142</v>
      </c>
      <c r="N173" s="185" t="str">
        <f>"03.2023"</f>
        <v>03.2023</v>
      </c>
      <c r="O173" s="180" t="str">
        <f>"07.2023"</f>
        <v>07.2023</v>
      </c>
      <c r="P173" s="183" t="s">
        <v>148</v>
      </c>
      <c r="Q173" s="183" t="s">
        <v>60</v>
      </c>
      <c r="R173" s="183" t="s">
        <v>32</v>
      </c>
      <c r="S173" s="183" t="s">
        <v>60</v>
      </c>
      <c r="T173" s="183">
        <v>0</v>
      </c>
      <c r="U173" s="183" t="s">
        <v>33</v>
      </c>
      <c r="V173" s="181" t="s">
        <v>511</v>
      </c>
      <c r="W173" s="183"/>
      <c r="X173" s="13"/>
      <c r="Y173" s="183"/>
      <c r="Z173" s="183"/>
    </row>
    <row r="174" spans="1:26" ht="90" x14ac:dyDescent="0.2">
      <c r="A174" s="183">
        <v>149</v>
      </c>
      <c r="B174" s="183" t="s">
        <v>686</v>
      </c>
      <c r="C174" s="183" t="s">
        <v>685</v>
      </c>
      <c r="D174" s="183" t="s">
        <v>133</v>
      </c>
      <c r="E174" s="183" t="s">
        <v>687</v>
      </c>
      <c r="F174" s="182" t="s">
        <v>93</v>
      </c>
      <c r="G174" s="183">
        <v>792</v>
      </c>
      <c r="H174" s="183" t="s">
        <v>688</v>
      </c>
      <c r="I174" s="183" t="s">
        <v>684</v>
      </c>
      <c r="J174" s="182" t="s">
        <v>31</v>
      </c>
      <c r="K174" s="182" t="s">
        <v>56</v>
      </c>
      <c r="L174" s="184">
        <v>2417400.25</v>
      </c>
      <c r="M174" s="180" t="s">
        <v>142</v>
      </c>
      <c r="N174" s="185" t="str">
        <f>"03.2023"</f>
        <v>03.2023</v>
      </c>
      <c r="O174" s="180" t="str">
        <f>"10.2023"</f>
        <v>10.2023</v>
      </c>
      <c r="P174" s="183" t="s">
        <v>148</v>
      </c>
      <c r="Q174" s="183" t="s">
        <v>60</v>
      </c>
      <c r="R174" s="183" t="s">
        <v>32</v>
      </c>
      <c r="S174" s="183" t="s">
        <v>60</v>
      </c>
      <c r="T174" s="183">
        <v>0</v>
      </c>
      <c r="U174" s="183">
        <v>0</v>
      </c>
      <c r="V174" s="181" t="s">
        <v>511</v>
      </c>
      <c r="W174" s="60"/>
      <c r="X174" s="60"/>
      <c r="Y174" s="60"/>
      <c r="Z174" s="60"/>
    </row>
  </sheetData>
  <sheetProtection selectLockedCells="1" selectUnlockedCells="1"/>
  <autoFilter ref="A21:Z174"/>
  <mergeCells count="147">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E15:E20"/>
    <mergeCell ref="F15:F20"/>
    <mergeCell ref="H17:H20"/>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C96:C97"/>
    <mergeCell ref="B96:B97"/>
    <mergeCell ref="A96:A97"/>
    <mergeCell ref="D96:D97"/>
    <mergeCell ref="E96:E97"/>
    <mergeCell ref="F96:F97"/>
    <mergeCell ref="G96:G97"/>
    <mergeCell ref="H96:H97"/>
    <mergeCell ref="I96:I97"/>
    <mergeCell ref="A9:E9"/>
    <mergeCell ref="A10:E10"/>
    <mergeCell ref="A8:E8"/>
    <mergeCell ref="F9:Z9"/>
    <mergeCell ref="F10:Z10"/>
    <mergeCell ref="D13:D20"/>
    <mergeCell ref="M15:M20"/>
    <mergeCell ref="S15:S20"/>
    <mergeCell ref="T15:T20"/>
    <mergeCell ref="W82:W83"/>
    <mergeCell ref="X82:X83"/>
    <mergeCell ref="Y82:Y83"/>
    <mergeCell ref="Z82:Z83"/>
    <mergeCell ref="Q82:Q83"/>
    <mergeCell ref="R82:R83"/>
    <mergeCell ref="S82:S83"/>
    <mergeCell ref="T82:T83"/>
    <mergeCell ref="U82:U83"/>
    <mergeCell ref="V82:V83"/>
    <mergeCell ref="P82:P83"/>
    <mergeCell ref="A82:A83"/>
    <mergeCell ref="D82:D83"/>
    <mergeCell ref="E82:E83"/>
    <mergeCell ref="F82:F83"/>
    <mergeCell ref="J82:J83"/>
    <mergeCell ref="K82:K83"/>
    <mergeCell ref="L82:L83"/>
    <mergeCell ref="M82:M83"/>
    <mergeCell ref="N82:N83"/>
    <mergeCell ref="O82:O83"/>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2023-02-09T13:18:25Z</cp:lastPrinted>
  <dcterms:created xsi:type="dcterms:W3CDTF">2018-05-08T14:29:34Z</dcterms:created>
  <dcterms:modified xsi:type="dcterms:W3CDTF">2023-03-09T12:46:31Z</dcterms:modified>
</cp:coreProperties>
</file>