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70" windowWidth="18735" windowHeight="10920"/>
  </bookViews>
  <sheets>
    <sheet name="часть 2" sheetId="5" r:id="rId1"/>
  </sheets>
  <definedNames>
    <definedName name="_GoBack" localSheetId="0">'часть 2'!#REF!</definedName>
    <definedName name="_xlnm.Print_Area" localSheetId="0">'часть 2'!$A$1:$N$21</definedName>
  </definedNames>
  <calcPr calcId="144525"/>
</workbook>
</file>

<file path=xl/calcChain.xml><?xml version="1.0" encoding="utf-8"?>
<calcChain xmlns="http://schemas.openxmlformats.org/spreadsheetml/2006/main">
  <c r="I11" i="5" l="1"/>
  <c r="J11" i="5" s="1"/>
  <c r="H11" i="5"/>
  <c r="K11" i="5"/>
  <c r="L11" i="5" s="1"/>
  <c r="M11" i="5" s="1"/>
  <c r="N11" i="5" s="1"/>
  <c r="N13" i="5" s="1"/>
  <c r="C7" i="5" s="1"/>
</calcChain>
</file>

<file path=xl/sharedStrings.xml><?xml version="1.0" encoding="utf-8"?>
<sst xmlns="http://schemas.openxmlformats.org/spreadsheetml/2006/main" count="31" uniqueCount="31">
  <si>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</si>
  <si>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</si>
  <si>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</si>
  <si>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</si>
  <si>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</si>
  <si>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</si>
  <si>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</t>
  </si>
  <si>
    <t xml:space="preserve">Цена единицы продукции, указанная в источнике №1 с НДС, (руб.) </t>
  </si>
  <si>
    <t xml:space="preserve">Цена единицы продукции, указанная в источнике №3 с НДС, (руб.) </t>
  </si>
  <si>
    <t>Средняя арифметическая величина цены единицы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</si>
  <si>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</si>
  <si>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</si>
  <si>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Расчет НМЦД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</si>
  <si>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</si>
  <si>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НМЦД договора с учетом округления цены за единицу (руб.)</t>
  </si>
  <si>
    <t>ИТОГО:</t>
  </si>
  <si>
    <t>Кол-во (объем) продукции</t>
  </si>
  <si>
    <t xml:space="preserve">Цена единицы продукции, указанная в источнике №2 с НДС, (руб.) </t>
  </si>
  <si>
    <t xml:space="preserve">     </t>
  </si>
  <si>
    <t>№</t>
  </si>
  <si>
    <t>Цена за единицу изм. с округлением до сотых долей после запятой (руб.)</t>
  </si>
  <si>
    <t>согласно технического задания</t>
  </si>
  <si>
    <t>Оказание услуг по формированию, печати и доставке гражданам платежных документов на оплату услуг по теплоснабжению</t>
  </si>
  <si>
    <t>исх № 07-3/10623 от 11.12.2018</t>
  </si>
  <si>
    <r>
      <t xml:space="preserve">Входящий  номер коммерческого предложения, источник №1 вх№ 07/1  от12.12.2018 </t>
    </r>
    <r>
      <rPr>
        <i/>
        <u/>
        <sz val="14"/>
        <color indexed="8"/>
        <rFont val="Times New Roman"/>
        <family val="1"/>
        <charset val="204"/>
      </rPr>
      <t/>
    </r>
  </si>
  <si>
    <t>Входящий  номер коммерческого предложения, источник №2 вх№07/2 от13.12.2018</t>
  </si>
  <si>
    <t>Входящий  номер коммерческого предложения, источник №3 №07/3 от 14.12.2018</t>
  </si>
  <si>
    <t>усл ед</t>
  </si>
  <si>
    <r>
      <rPr>
        <sz val="16"/>
        <color indexed="8"/>
        <rFont val="Calibri"/>
        <family val="2"/>
        <charset val="204"/>
      </rPr>
      <t>Приложение</t>
    </r>
    <r>
      <rPr>
        <sz val="12"/>
        <color indexed="8"/>
        <rFont val="Calibri"/>
        <family val="2"/>
        <charset val="204"/>
      </rPr>
      <t xml:space="preserve"> №3 К извещению о запросе котировок в электронной форме "НМЦД</t>
    </r>
  </si>
  <si>
    <t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</t>
  </si>
  <si>
    <t>Обоснование начальной (максимальной) цены договора
оказание услуг по ежемесячному формированию, печати и организации доставки Потребителям ГУП РК "Крымтеплокоммунэнерго" по адресу, указанному в едином платежном документе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</si>
</sst>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0"/>
  </numFmts>
  <fonts count="27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3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9" applyNumberFormat="0" applyAlignment="0" applyProtection="0"/>
    <xf numFmtId="0" fontId="11" fillId="28" borderId="10" applyNumberFormat="0" applyAlignment="0" applyProtection="0"/>
    <xf numFmtId="0" fontId="12" fillId="28" borderId="9" applyNumberFormat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29" borderId="15" applyNumberFormat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32" borderId="16" applyNumberFormat="0" applyFont="0" applyAlignment="0" applyProtection="0"/>
    <xf numFmtId="0" fontId="22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0" fontId="2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2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1" xfId="4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1" xfId="42" applyFont="1" applyBorder="1" applyAlignment="1">
      <alignment horizontal="center" vertical="center" wrapText="1"/>
    </xf>
    <xf numFmtId="0" fontId="2" fillId="0" borderId="8" xfId="0" applyFont="1" applyBorder="1" applyAlignment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/>
    <xf numFmtId="0" fontId="0" fillId="0" borderId="8" xfId="0" applyBorder="1" applyAlignment="1">
      <alignment wrapText="1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2" builtinId="3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view="pageBreakPreview" topLeftCell="A3" zoomScale="90" zoomScaleNormal="80" zoomScaleSheetLayoutView="70" workbookViewId="0">
      <selection activeCell="A3" sqref="A3:N4"/>
    </sheetView>
  </sheetViews>
  <sheetFormatPr defaultRowHeight="18.75" customHeight="1" x14ac:dyDescent="0.3"/>
  <cols>
    <col min="1" max="1" width="6.140625" style="1" customWidth="1"/>
    <col min="2" max="2" width="49.28515625" style="1" customWidth="1"/>
    <col min="3" max="3" width="9.28515625" style="1" customWidth="1"/>
    <col min="4" max="4" width="13.5703125" style="1" customWidth="1"/>
    <col min="5" max="7" width="16.85546875" style="1" customWidth="1"/>
    <col min="8" max="8" width="20" style="1" customWidth="1"/>
    <col min="9" max="9" width="16.7109375" style="1" customWidth="1"/>
    <col min="10" max="10" width="17" style="1" customWidth="1"/>
    <col min="11" max="11" width="19.5703125" style="1" customWidth="1"/>
    <col min="12" max="12" width="15.7109375" style="1" customWidth="1"/>
    <col min="13" max="13" width="12.7109375" style="1" customWidth="1"/>
    <col min="14" max="14" width="19.42578125" style="1" customWidth="1"/>
    <col min="15" max="16" width="9.140625" style="1" hidden="1" customWidth="1"/>
    <col min="17" max="17" width="0.140625" style="1" hidden="1" customWidth="1"/>
    <col min="18" max="21" width="9.140625" style="1" hidden="1" customWidth="1"/>
    <col min="22" max="22" width="9.140625" style="1"/>
    <col min="23" max="23" width="17.7109375" style="1" bestFit="1" customWidth="1"/>
    <col min="24" max="24" width="22.7109375" style="1" customWidth="1"/>
    <col min="25" max="25" width="13.42578125" style="1" bestFit="1" customWidth="1"/>
    <col min="26" max="26" width="13.85546875" style="1" bestFit="1" customWidth="1"/>
    <col min="27" max="16384" width="9.140625" style="1"/>
  </cols>
  <sheetData>
    <row r="1" spans="1:23" ht="54.75" customHeigh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9" t="s">
        <v>28</v>
      </c>
      <c r="M1" s="50"/>
      <c r="N1" s="50"/>
    </row>
    <row r="2" spans="1:23" ht="18.75" customHeigh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/>
      <c r="M2"/>
      <c r="N2"/>
      <c r="W2" s="29"/>
    </row>
    <row r="3" spans="1:23" ht="18.75" customHeight="1" x14ac:dyDescent="0.3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W3" s="29"/>
    </row>
    <row r="4" spans="1:23" ht="18.75" customHeigh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W4" s="29"/>
    </row>
    <row r="5" spans="1:23" ht="18.75" customHeight="1" x14ac:dyDescent="0.3">
      <c r="A5" s="47" t="s">
        <v>0</v>
      </c>
      <c r="B5" s="47"/>
      <c r="C5" s="47" t="s">
        <v>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23" ht="57.75" customHeight="1" x14ac:dyDescent="0.3">
      <c r="A6" s="47" t="s">
        <v>1</v>
      </c>
      <c r="B6" s="47"/>
      <c r="C6" s="48" t="s">
        <v>29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3" x14ac:dyDescent="0.3">
      <c r="A7" s="35" t="s">
        <v>2</v>
      </c>
      <c r="B7" s="36"/>
      <c r="C7" s="37" t="str">
        <f>N13&amp;" руб. (расчет приложен в виде отдельной таблицы)"</f>
        <v>11703172,8 руб. (расчет приложен в виде отдельной таблицы)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23" ht="18.75" customHeight="1" x14ac:dyDescent="0.3">
      <c r="A8" s="37" t="s">
        <v>3</v>
      </c>
      <c r="B8" s="39"/>
      <c r="C8" s="40">
        <v>43448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23" s="3" customFormat="1" ht="38.25" customHeight="1" x14ac:dyDescent="0.25">
      <c r="A9" s="41" t="s">
        <v>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23" ht="337.5" customHeight="1" x14ac:dyDescent="0.3">
      <c r="A10" s="24" t="s">
        <v>19</v>
      </c>
      <c r="B10" s="22" t="s">
        <v>5</v>
      </c>
      <c r="C10" s="24" t="s">
        <v>6</v>
      </c>
      <c r="D10" s="23" t="s">
        <v>16</v>
      </c>
      <c r="E10" s="2" t="s">
        <v>7</v>
      </c>
      <c r="F10" s="2" t="s">
        <v>17</v>
      </c>
      <c r="G10" s="2" t="s">
        <v>8</v>
      </c>
      <c r="H10" s="2" t="s">
        <v>9</v>
      </c>
      <c r="I10" s="2" t="s">
        <v>10</v>
      </c>
      <c r="J10" s="2" t="s">
        <v>11</v>
      </c>
      <c r="K10" s="4" t="s">
        <v>12</v>
      </c>
      <c r="L10" s="2" t="s">
        <v>13</v>
      </c>
      <c r="M10" s="2" t="s">
        <v>20</v>
      </c>
      <c r="N10" s="2" t="s">
        <v>14</v>
      </c>
    </row>
    <row r="11" spans="1:23" ht="75" x14ac:dyDescent="0.3">
      <c r="A11" s="2">
        <v>1</v>
      </c>
      <c r="B11" s="25" t="s">
        <v>22</v>
      </c>
      <c r="C11" s="31" t="s">
        <v>27</v>
      </c>
      <c r="D11" s="32">
        <v>2544168</v>
      </c>
      <c r="E11" s="33">
        <v>4.5</v>
      </c>
      <c r="F11" s="33">
        <v>4.7</v>
      </c>
      <c r="G11" s="33">
        <v>4.5999999999999996</v>
      </c>
      <c r="H11" s="30">
        <f>AVERAGE(E11:G11)</f>
        <v>4.5999999999999996</v>
      </c>
      <c r="I11" s="26">
        <f>STDEV(E11,F11,G11)</f>
        <v>0.10000000000000009</v>
      </c>
      <c r="J11" s="26">
        <f>I11/H11*100</f>
        <v>2.173913043478263</v>
      </c>
      <c r="K11" s="27">
        <f>H11*D11</f>
        <v>11703172.799999999</v>
      </c>
      <c r="L11" s="28">
        <f>K11/D11</f>
        <v>4.5999999999999996</v>
      </c>
      <c r="M11" s="27">
        <f>ROUND(L11,2)</f>
        <v>4.5999999999999996</v>
      </c>
      <c r="N11" s="11">
        <f>ROUND(M11*D11,2)</f>
        <v>11703172.800000001</v>
      </c>
    </row>
    <row r="12" spans="1:23" x14ac:dyDescent="0.3">
      <c r="A12" s="13"/>
      <c r="B12" s="15"/>
      <c r="C12" s="14"/>
      <c r="D12" s="16"/>
      <c r="E12" s="17"/>
      <c r="F12" s="17"/>
      <c r="G12" s="17"/>
      <c r="H12" s="18"/>
      <c r="I12" s="17"/>
      <c r="J12" s="17"/>
      <c r="K12" s="19"/>
      <c r="L12" s="20"/>
      <c r="M12" s="21"/>
      <c r="N12" s="11"/>
      <c r="O12" s="1">
        <v>780</v>
      </c>
      <c r="P12" s="5">
        <v>760</v>
      </c>
      <c r="Q12" s="1">
        <v>765</v>
      </c>
      <c r="S12" s="1">
        <v>156184.25</v>
      </c>
      <c r="T12" s="1">
        <v>154259</v>
      </c>
    </row>
    <row r="13" spans="1:23" x14ac:dyDescent="0.3">
      <c r="A13" s="44" t="s">
        <v>15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12">
        <f>SUM(N11:N12)</f>
        <v>11703172.800000001</v>
      </c>
      <c r="P13" s="6"/>
    </row>
    <row r="14" spans="1:23" ht="15" customHeight="1" x14ac:dyDescent="0.3">
      <c r="P14" s="6"/>
    </row>
    <row r="15" spans="1:23" ht="15" customHeight="1" x14ac:dyDescent="0.3">
      <c r="B15" s="7" t="s">
        <v>18</v>
      </c>
      <c r="C15" s="34" t="s">
        <v>23</v>
      </c>
      <c r="D15" s="34"/>
      <c r="E15" s="34"/>
      <c r="F15" s="34"/>
      <c r="G15" s="34"/>
      <c r="H15" s="34"/>
      <c r="I15" s="8"/>
      <c r="J15" s="8"/>
      <c r="P15" s="6"/>
    </row>
    <row r="16" spans="1:23" ht="18.75" customHeight="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26" ht="18.75" customHeight="1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26" ht="15" customHeight="1" x14ac:dyDescent="0.3">
      <c r="B18" s="9" t="s">
        <v>24</v>
      </c>
      <c r="C18" s="9"/>
      <c r="D18" s="9"/>
      <c r="E18" s="8"/>
      <c r="F18" s="8"/>
      <c r="G18" s="8"/>
      <c r="H18" s="8"/>
      <c r="I18" s="8"/>
      <c r="J18" s="8"/>
    </row>
    <row r="19" spans="2:26" ht="15" customHeight="1" x14ac:dyDescent="0.3">
      <c r="B19" s="9" t="s">
        <v>25</v>
      </c>
      <c r="C19" s="9"/>
      <c r="D19" s="9"/>
      <c r="E19" s="8"/>
      <c r="F19" s="8"/>
      <c r="G19" s="8"/>
      <c r="H19" s="8"/>
      <c r="I19" s="8"/>
      <c r="J19" s="8"/>
      <c r="Z19" s="10"/>
    </row>
    <row r="20" spans="2:26" ht="15" customHeight="1" x14ac:dyDescent="0.3">
      <c r="B20" s="9" t="s">
        <v>26</v>
      </c>
      <c r="C20" s="9"/>
      <c r="D20" s="9"/>
      <c r="E20" s="8"/>
      <c r="F20" s="8"/>
      <c r="G20" s="8"/>
      <c r="H20" s="8"/>
      <c r="I20" s="8"/>
      <c r="J20" s="8"/>
    </row>
    <row r="21" spans="2:26" ht="21.75" customHeight="1" x14ac:dyDescent="0.3">
      <c r="B21" s="8"/>
      <c r="C21" s="8"/>
      <c r="D21" s="8"/>
      <c r="E21" s="8"/>
      <c r="F21" s="8"/>
      <c r="G21" s="8"/>
      <c r="H21" s="8"/>
      <c r="I21" s="8"/>
      <c r="J21" s="8"/>
    </row>
  </sheetData>
  <mergeCells count="15">
    <mergeCell ref="A6:B6"/>
    <mergeCell ref="C6:N6"/>
    <mergeCell ref="A1:K1"/>
    <mergeCell ref="A2:K2"/>
    <mergeCell ref="A5:B5"/>
    <mergeCell ref="C5:N5"/>
    <mergeCell ref="L1:N1"/>
    <mergeCell ref="A3:N4"/>
    <mergeCell ref="C15:H15"/>
    <mergeCell ref="A7:B7"/>
    <mergeCell ref="C7:N7"/>
    <mergeCell ref="A8:B8"/>
    <mergeCell ref="C8:N8"/>
    <mergeCell ref="A9:N9"/>
    <mergeCell ref="A13:M13"/>
  </mergeCells>
  <phoneticPr fontId="6" type="noConversion"/>
  <pageMargins left="0" right="0" top="0" bottom="0" header="0" footer="0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часть 2</vt:lpstr>
      <vt:lpstr>'часть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user226</cp:lastModifiedBy>
  <cp:lastPrinted>2018-12-17T06:32:41Z</cp:lastPrinted>
  <dcterms:created xsi:type="dcterms:W3CDTF">2017-07-07T10:59:11Z</dcterms:created>
  <dcterms:modified xsi:type="dcterms:W3CDTF">2019-01-15T08:00:52Z</dcterms:modified>
</cp:coreProperties>
</file>