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Службы\ОКПиЗ\Common\! закупки_2021_РЕГПОРЯДОК 44-ФЗ\6. КАП. ремонт участка наружных тепловых сетей от жд102 до жд103 Щелкино\"/>
    </mc:Choice>
  </mc:AlternateContent>
  <bookViews>
    <workbookView xWindow="0" yWindow="0" windowWidth="23040" windowHeight="9336"/>
  </bookViews>
  <sheets>
    <sheet name="НМЦК нов" sheetId="2" r:id="rId1"/>
    <sheet name="Лист3" sheetId="3" r:id="rId2"/>
  </sheets>
  <definedNames>
    <definedName name="_xlnm.Print_Area" localSheetId="0">'НМЦК нов'!$A$1:$O$77</definedName>
  </definedNames>
  <calcPr calcId="162913"/>
</workbook>
</file>

<file path=xl/calcChain.xml><?xml version="1.0" encoding="utf-8"?>
<calcChain xmlns="http://schemas.openxmlformats.org/spreadsheetml/2006/main">
  <c r="O45" i="2" l="1"/>
  <c r="N35" i="2" l="1"/>
  <c r="M79" i="2" l="1"/>
  <c r="G59" i="2" s="1"/>
  <c r="M80" i="2" l="1"/>
  <c r="I63" i="2" l="1"/>
  <c r="M45" i="2"/>
  <c r="M44" i="2"/>
  <c r="M42" i="2"/>
  <c r="M41" i="2"/>
  <c r="M38" i="2"/>
  <c r="M37" i="2"/>
  <c r="M36" i="2"/>
  <c r="M35" i="2"/>
</calcChain>
</file>

<file path=xl/sharedStrings.xml><?xml version="1.0" encoding="utf-8"?>
<sst xmlns="http://schemas.openxmlformats.org/spreadsheetml/2006/main" count="56" uniqueCount="52">
  <si>
    <t xml:space="preserve">          Начальная (максимальная) цена контракта определена и обоснована посредством применения проектно-сметного метода.</t>
  </si>
  <si>
    <t>Начальная (максимальная) цена контракта с учетом индекса прогнозной инфляции на период выполнения работ</t>
  </si>
  <si>
    <t>Индекс
прогнозный
инфляции
на период
выполнения
работ</t>
  </si>
  <si>
    <t>Индекс
фактической
инфляции</t>
  </si>
  <si>
    <t>1.Основные характеристики объекта закупки</t>
  </si>
  <si>
    <t>2.Используемый метод определения НМЦК с обоснованием</t>
  </si>
  <si>
    <t>3.Дата подготовки НМЦК</t>
  </si>
  <si>
    <t>Расчет начальной (максимальной) цены контракта</t>
  </si>
  <si>
    <t>№ пп</t>
  </si>
  <si>
    <t>Номера глав, объектов, работ и затрат</t>
  </si>
  <si>
    <t>Сметная стоимость, тыс.руб.</t>
  </si>
  <si>
    <t xml:space="preserve">строитель-
ных работ
</t>
  </si>
  <si>
    <t>монтажных работ</t>
  </si>
  <si>
    <t>оборудования, мебели, инвентаря</t>
  </si>
  <si>
    <t>прочих</t>
  </si>
  <si>
    <t>Глава 1. Подготовка территории капитального ремонта</t>
  </si>
  <si>
    <t xml:space="preserve">Итого по Главе 1. </t>
  </si>
  <si>
    <t>Глава 2. Основные объекты строительства</t>
  </si>
  <si>
    <t>Номера сметных расчетов и смет</t>
  </si>
  <si>
    <t>Итого по Главе 2. "Основные объекты строительства"</t>
  </si>
  <si>
    <t>Итого по Главам 1-7</t>
  </si>
  <si>
    <t>Итого по Главам 1-8</t>
  </si>
  <si>
    <t>Итого по Главам 1-9</t>
  </si>
  <si>
    <t>Непредвиденные затраты</t>
  </si>
  <si>
    <t xml:space="preserve">Итого с учетом непредвиденных затрат </t>
  </si>
  <si>
    <t>Налоги и обязательные платежи</t>
  </si>
  <si>
    <t>Федеральный закон от 03.08.2018 №303-ФЗ</t>
  </si>
  <si>
    <t>НДС - 20%</t>
  </si>
  <si>
    <t>Итого:</t>
  </si>
  <si>
    <t xml:space="preserve">Доля сметной стоимости, подлежащая выполнению подрядчиком в 2021 </t>
  </si>
  <si>
    <t>=</t>
  </si>
  <si>
    <t>1.</t>
  </si>
  <si>
    <t>2.</t>
  </si>
  <si>
    <t>ежемесячный индекс прогноз на 2021 =</t>
  </si>
  <si>
    <t>Расчет индексов прогнозной инфляции (по письму Минэкономразвития России от 26.09.2019 г. № Д14и-32899, отрасль "Инвестиции в основной капитал"):</t>
  </si>
  <si>
    <t>С учетом полученных данных вычисляются прогнозные индексы для каждого периода исполнения контракта:</t>
  </si>
  <si>
    <t>К на 2021 =</t>
  </si>
  <si>
    <t>Итого индекс прогнозной инфляции</t>
  </si>
  <si>
    <t xml:space="preserve">       Начальная (максимальная) цена контракта сформирована в соответствии с Приказом Министерства строительства и жилищно-коммунального хозяйства Российской Федерации от 23.12.2019 № 841/пр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в сфере градостроительной деятельности (за исключением территориального планирования) и Методики составления сметы контракта, предметом которого являются строительство, реконструкция объектов капитального строительства".</t>
  </si>
  <si>
    <t>4. Определение НМЦК :</t>
  </si>
  <si>
    <t>Согласно п.2 ст.72 Бюджетного кодекса Российской Федерации Государственные (муниципальные) контракты заключаются в соответствии с планом-графиком закупок товаров, работ, услуг для обеспечения государственных (муниципальных) нужд, сформированным и утвержденным в установленном законодательством Российской Федерации о контрактной системе в сфере закупок товаров, работ, услуг для обеспечения государственных и муниципальных нужд порядке, и оплачиваются в пределах лимитов бюджетных обязательств.</t>
  </si>
  <si>
    <t>Непредвиденные затраты - 3%</t>
  </si>
  <si>
    <t>Индекс фактической инфляции =</t>
  </si>
  <si>
    <r>
      <t xml:space="preserve">Используется проектно-сметный метод. Информация о цене получена на основании сметной документации, положительное заключение по проверке достоверности определения сметной стоимости ГАУ РК «Государственная строительная экспертиза» </t>
    </r>
    <r>
      <rPr>
        <sz val="12"/>
        <color rgb="FFFF0000"/>
        <rFont val="Times New Roman"/>
        <family val="1"/>
        <charset val="204"/>
      </rPr>
      <t>№91-1-1-2-051663-2021 от10.09.2021 г.</t>
    </r>
  </si>
  <si>
    <t>13.09.2021 г.</t>
  </si>
  <si>
    <t>ОБОСНОВАНИЕ НАЧАЛЬНОЙ (МАКСИМАЛЬНОЙ) ЦЕНЫ КОНТРАКТА 
на выполнение работ по объекту: «Капитальный ремонт участка наружных тепловых сетей  от жилого дома №102 до жилого дома №103                                                      г. Щелкино Ленинского района РК».</t>
  </si>
  <si>
    <t>«Капитальный ремонт участка наружных тепловых сетей                                                                                                                   от жилого дома №102 до жилого дома №103 г. Щелкино Ленинского района РК».</t>
  </si>
  <si>
    <t>Стоимость работ в
ценах на дату
утверждения сметной
документации
II кв.2021 г.</t>
  </si>
  <si>
    <t>п. 179 Приказа Минстроя России  04.08.2020 №421/пр</t>
  </si>
  <si>
    <r>
      <t xml:space="preserve">На основании Распоряжения Совета министров Республики Крым от 18 декабря 2020 г. №2032-р сумма лимитов бюджетных обязательств, выделеных в рамках "РАИП И Плана капитального ремонта Республики Крым"на выполнение работ по объекту:  </t>
    </r>
    <r>
      <rPr>
        <sz val="11"/>
        <color rgb="FFFF0000"/>
        <rFont val="Calibri"/>
        <family val="2"/>
        <charset val="204"/>
        <scheme val="minor"/>
      </rPr>
      <t xml:space="preserve">«Капитальный ремонт участка наружных тепловых сетей  от жилого дома №102 до жилого дома №103                                                      г. Щелкино Ленинского района РК» составляет 6349278.00 (шесть миллионов триста сорок девять тысяч двести семьдесят восемь рублей 00 копеек). </t>
    </r>
    <r>
      <rPr>
        <sz val="11"/>
        <rFont val="Calibri"/>
        <family val="2"/>
        <charset val="204"/>
        <scheme val="minor"/>
      </rPr>
      <t>Сумма финансирования ГУП РК «Кымтеплокоммунэнерго»</t>
    </r>
    <r>
      <rPr>
        <sz val="11"/>
        <color rgb="FFFF0000"/>
        <rFont val="Calibri"/>
        <family val="2"/>
        <charset val="204"/>
        <scheme val="minor"/>
      </rPr>
      <t xml:space="preserve"> 4990728,00 (четыре миллиона  девятьсот девяносто  тысячсемьсот двадцать восемь рублей 00 копеек).</t>
    </r>
  </si>
  <si>
    <r>
      <t>Итого НМЦК:</t>
    </r>
    <r>
      <rPr>
        <b/>
        <sz val="12"/>
        <color theme="1"/>
        <rFont val="Times New Roman"/>
        <family val="1"/>
        <charset val="204"/>
      </rPr>
      <t xml:space="preserve">  </t>
    </r>
    <r>
      <rPr>
        <b/>
        <sz val="12"/>
        <color rgb="FFFF0000"/>
        <rFont val="Times New Roman"/>
        <family val="1"/>
        <charset val="204"/>
      </rPr>
      <t>6349278.00 (шесть миллионов триста сорок девять тысяч двести семьдесят восемь рублей 00 копеек).</t>
    </r>
  </si>
  <si>
    <t>Стоимость работ в
ценах на дату
формирования
начальной
(максимальной)
цены контракта
II кв.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</si>
</sst>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4" fillId="0" borderId="0" xfId="0" applyFont="1" applyAlignment="1">
      <alignment vertical="top" wrapText="1"/>
    </xf>
    <xf numFmtId="10" fontId="0" fillId="0" borderId="0" xfId="0" applyNumberFormat="1"/>
    <xf numFmtId="0" fontId="0" fillId="0" borderId="0" xfId="0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4" fillId="0" borderId="2" xfId="0" applyFont="1" applyBorder="1"/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vertical="top"/>
    </xf>
    <xf numFmtId="165" fontId="0" fillId="0" borderId="2" xfId="0" applyNumberFormat="1" applyBorder="1" applyAlignment="1">
      <alignment horizontal="center" vertical="top"/>
    </xf>
    <xf numFmtId="0" fontId="1" fillId="0" borderId="2" xfId="0" applyFont="1" applyBorder="1"/>
    <xf numFmtId="0" fontId="1" fillId="0" borderId="2" xfId="0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164" fontId="0" fillId="0" borderId="0" xfId="0" applyNumberFormat="1" applyAlignment="1"/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2" fillId="0" borderId="0" xfId="0" applyFont="1" applyAlignment="1">
      <alignment horizontal="justify" vertical="top" wrapText="1"/>
    </xf>
    <xf numFmtId="0" fontId="0" fillId="0" borderId="0" xfId="0" applyAlignment="1"/>
    <xf numFmtId="0" fontId="0" fillId="0" borderId="2" xfId="0" applyBorder="1" applyAlignment="1">
      <alignment horizontal="center" vertical="top" wrapText="1"/>
    </xf>
    <xf numFmtId="1" fontId="0" fillId="0" borderId="2" xfId="0" applyNumberFormat="1" applyBorder="1" applyAlignment="1">
      <alignment horizontal="center" vertical="top"/>
    </xf>
    <xf numFmtId="14" fontId="0" fillId="0" borderId="2" xfId="0" applyNumberFormat="1" applyBorder="1" applyAlignment="1">
      <alignment horizontal="left" vertical="top"/>
    </xf>
    <xf numFmtId="0" fontId="0" fillId="0" borderId="2" xfId="0" applyBorder="1" applyAlignment="1">
      <alignment vertical="top"/>
    </xf>
    <xf numFmtId="164" fontId="0" fillId="0" borderId="2" xfId="0" applyNumberFormat="1" applyBorder="1" applyAlignment="1">
      <alignment horizontal="center" vertical="top"/>
    </xf>
    <xf numFmtId="165" fontId="1" fillId="0" borderId="0" xfId="0" applyNumberFormat="1" applyFont="1"/>
    <xf numFmtId="0" fontId="6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49" fontId="0" fillId="0" borderId="0" xfId="0" applyNumberFormat="1" applyAlignment="1">
      <alignment horizontal="right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4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 wrapText="1"/>
    </xf>
    <xf numFmtId="2" fontId="0" fillId="0" borderId="2" xfId="0" applyNumberFormat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51</xdr:row>
          <xdr:rowOff>0</xdr:rowOff>
        </xdr:from>
        <xdr:to>
          <xdr:col>4</xdr:col>
          <xdr:colOff>594360</xdr:colOff>
          <xdr:row>52</xdr:row>
          <xdr:rowOff>160020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</xdr:col>
      <xdr:colOff>1080800</xdr:colOff>
      <xdr:row>58</xdr:row>
      <xdr:rowOff>17320</xdr:rowOff>
    </xdr:from>
    <xdr:to>
      <xdr:col>4</xdr:col>
      <xdr:colOff>628650</xdr:colOff>
      <xdr:row>60</xdr:row>
      <xdr:rowOff>3466</xdr:rowOff>
    </xdr:to>
    <xdr:sp macro="" textlink="">
      <xdr:nvSpPr>
        <xdr:cNvPr id="5" name="Object 50" hidden="1">
          <a:extLst>
            <a:ext uri="{63B3BB69-23CF-44E3-9099-C40C66FF867C}">
              <a14:compatExt xmlns:a14="http://schemas.microsoft.com/office/drawing/2010/main" spid="_x0000_s1074"/>
            </a:ext>
          </a:extLst>
        </xdr:cNvPr>
        <xdr:cNvSpPr/>
      </xdr:nvSpPr>
      <xdr:spPr>
        <a:xfrm>
          <a:off x="2277140" y="16743220"/>
          <a:ext cx="2031970" cy="351906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1165860</xdr:colOff>
          <xdr:row>58</xdr:row>
          <xdr:rowOff>22860</xdr:rowOff>
        </xdr:from>
        <xdr:to>
          <xdr:col>4</xdr:col>
          <xdr:colOff>632460</xdr:colOff>
          <xdr:row>61</xdr:row>
          <xdr:rowOff>38100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_________Microsoft_Word1.docx"/><Relationship Id="rId5" Type="http://schemas.openxmlformats.org/officeDocument/2006/relationships/image" Target="../media/image1.emf"/><Relationship Id="rId4" Type="http://schemas.openxmlformats.org/officeDocument/2006/relationships/package" Target="../embeddings/_________Microsoft_Word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0"/>
  <sheetViews>
    <sheetView tabSelected="1" view="pageBreakPreview" topLeftCell="A58" zoomScaleNormal="100" zoomScaleSheetLayoutView="100" workbookViewId="0">
      <selection activeCell="A75" sqref="A75:K76"/>
    </sheetView>
  </sheetViews>
  <sheetFormatPr defaultRowHeight="14.4" x14ac:dyDescent="0.3"/>
  <cols>
    <col min="1" max="1" width="4.5546875" customWidth="1"/>
    <col min="2" max="2" width="12.88671875" customWidth="1"/>
    <col min="3" max="3" width="22.88671875" customWidth="1"/>
    <col min="4" max="4" width="13.33203125" customWidth="1"/>
    <col min="5" max="5" width="9.5546875" customWidth="1"/>
    <col min="6" max="6" width="3.5546875" customWidth="1"/>
    <col min="7" max="7" width="8.88671875" customWidth="1"/>
    <col min="8" max="8" width="3.5546875" customWidth="1"/>
    <col min="9" max="9" width="5.44140625" customWidth="1"/>
    <col min="10" max="10" width="3.5546875" customWidth="1"/>
    <col min="11" max="11" width="16.88671875" customWidth="1"/>
    <col min="12" max="12" width="12" customWidth="1"/>
    <col min="13" max="13" width="20.6640625" customWidth="1"/>
    <col min="14" max="14" width="14.33203125" customWidth="1"/>
    <col min="15" max="15" width="17.5546875" customWidth="1"/>
  </cols>
  <sheetData>
    <row r="1" spans="1:15" ht="18.75" customHeight="1" x14ac:dyDescent="0.3">
      <c r="A1" s="57" t="s">
        <v>45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</row>
    <row r="2" spans="1:15" ht="18.75" customHeight="1" x14ac:dyDescent="0.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</row>
    <row r="3" spans="1:15" ht="6.75" customHeight="1" x14ac:dyDescent="0.3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5" ht="2.25" customHeight="1" x14ac:dyDescent="0.3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6" spans="1:15" ht="15.6" x14ac:dyDescent="0.3">
      <c r="L6" s="54"/>
      <c r="M6" s="54"/>
      <c r="N6" s="54"/>
      <c r="O6" s="54"/>
    </row>
    <row r="7" spans="1:15" ht="15.6" x14ac:dyDescent="0.3">
      <c r="L7" s="54"/>
      <c r="M7" s="54"/>
      <c r="N7" s="54"/>
      <c r="O7" s="54"/>
    </row>
    <row r="8" spans="1:15" ht="15.6" x14ac:dyDescent="0.3">
      <c r="L8" s="54"/>
      <c r="M8" s="54"/>
      <c r="N8" s="54"/>
      <c r="O8" s="54"/>
    </row>
    <row r="9" spans="1:15" ht="15.6" x14ac:dyDescent="0.3">
      <c r="L9" s="54"/>
      <c r="M9" s="54"/>
      <c r="N9" s="54"/>
      <c r="O9" s="54"/>
    </row>
    <row r="10" spans="1:15" ht="15.6" x14ac:dyDescent="0.3">
      <c r="L10" s="54"/>
      <c r="M10" s="54"/>
      <c r="N10" s="54"/>
      <c r="O10" s="54"/>
    </row>
    <row r="11" spans="1:15" ht="15.6" x14ac:dyDescent="0.3">
      <c r="L11" s="54"/>
      <c r="M11" s="54"/>
      <c r="N11" s="54"/>
      <c r="O11" s="54"/>
    </row>
    <row r="12" spans="1:15" ht="15.6" x14ac:dyDescent="0.3">
      <c r="L12" s="54"/>
      <c r="M12" s="54"/>
      <c r="N12" s="54"/>
      <c r="O12" s="54"/>
    </row>
    <row r="13" spans="1:15" ht="15.6" x14ac:dyDescent="0.3">
      <c r="L13" s="55"/>
      <c r="M13" s="55"/>
      <c r="N13" s="55"/>
      <c r="O13" s="55"/>
    </row>
    <row r="14" spans="1:15" ht="18.75" customHeight="1" x14ac:dyDescent="0.3">
      <c r="A14" s="56" t="s">
        <v>38</v>
      </c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1:15" ht="18.75" customHeight="1" x14ac:dyDescent="0.3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1:15" ht="18.75" customHeight="1" x14ac:dyDescent="0.3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 ht="24.75" customHeight="1" x14ac:dyDescent="0.3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 ht="12.75" hidden="1" customHeight="1" x14ac:dyDescent="0.3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1:15" ht="15" hidden="1" customHeight="1" x14ac:dyDescent="0.3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1:15" ht="15" hidden="1" customHeight="1" x14ac:dyDescent="0.3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1:15" ht="15" customHeight="1" x14ac:dyDescent="0.3">
      <c r="A21" s="56" t="s">
        <v>0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1:15" ht="8.25" customHeight="1" x14ac:dyDescent="0.3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1:15" ht="8.25" customHeight="1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</row>
    <row r="24" spans="1:15" ht="37.5" customHeight="1" x14ac:dyDescent="0.3">
      <c r="A24" s="38" t="s">
        <v>4</v>
      </c>
      <c r="B24" s="38"/>
      <c r="C24" s="38"/>
      <c r="D24" s="38"/>
      <c r="E24" s="38"/>
      <c r="F24" s="38"/>
      <c r="G24" s="38"/>
      <c r="H24" s="51" t="s">
        <v>46</v>
      </c>
      <c r="I24" s="51"/>
      <c r="J24" s="51"/>
      <c r="K24" s="51"/>
      <c r="L24" s="51"/>
      <c r="M24" s="51"/>
      <c r="N24" s="51"/>
      <c r="O24" s="51"/>
    </row>
    <row r="25" spans="1:15" ht="65.25" customHeight="1" x14ac:dyDescent="0.3">
      <c r="A25" s="38" t="s">
        <v>5</v>
      </c>
      <c r="B25" s="38"/>
      <c r="C25" s="38"/>
      <c r="D25" s="38"/>
      <c r="E25" s="38"/>
      <c r="F25" s="38"/>
      <c r="G25" s="38"/>
      <c r="H25" s="51" t="s">
        <v>43</v>
      </c>
      <c r="I25" s="51"/>
      <c r="J25" s="51"/>
      <c r="K25" s="51"/>
      <c r="L25" s="51"/>
      <c r="M25" s="51"/>
      <c r="N25" s="51"/>
      <c r="O25" s="51"/>
    </row>
    <row r="26" spans="1:15" ht="15.6" x14ac:dyDescent="0.3">
      <c r="A26" s="38" t="s">
        <v>6</v>
      </c>
      <c r="B26" s="38"/>
      <c r="C26" s="38"/>
      <c r="D26" s="38"/>
      <c r="E26" s="38"/>
      <c r="F26" s="38"/>
      <c r="G26" s="38"/>
      <c r="H26" s="52" t="s">
        <v>44</v>
      </c>
      <c r="I26" s="51"/>
      <c r="J26" s="51"/>
      <c r="K26" s="51"/>
      <c r="L26" s="51"/>
      <c r="M26" s="51"/>
      <c r="N26" s="51"/>
      <c r="O26" s="51"/>
    </row>
    <row r="27" spans="1:15" ht="15.6" x14ac:dyDescent="0.3">
      <c r="A27" s="53" t="s">
        <v>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</row>
    <row r="28" spans="1:15" x14ac:dyDescent="0.3">
      <c r="A28" s="48" t="s">
        <v>8</v>
      </c>
      <c r="B28" s="5"/>
      <c r="C28" s="48" t="s">
        <v>10</v>
      </c>
      <c r="D28" s="48"/>
      <c r="E28" s="48"/>
      <c r="F28" s="48"/>
      <c r="G28" s="48"/>
      <c r="H28" s="48"/>
      <c r="I28" s="48"/>
      <c r="J28" s="48"/>
      <c r="K28" s="48" t="s">
        <v>47</v>
      </c>
      <c r="L28" s="48" t="s">
        <v>3</v>
      </c>
      <c r="M28" s="48" t="s">
        <v>51</v>
      </c>
      <c r="N28" s="48" t="s">
        <v>2</v>
      </c>
      <c r="O28" s="48" t="s">
        <v>1</v>
      </c>
    </row>
    <row r="29" spans="1:15" ht="105.75" customHeight="1" x14ac:dyDescent="0.3">
      <c r="A29" s="48"/>
      <c r="B29" s="21" t="s">
        <v>18</v>
      </c>
      <c r="C29" s="21" t="s">
        <v>9</v>
      </c>
      <c r="D29" s="21" t="s">
        <v>11</v>
      </c>
      <c r="E29" s="48" t="s">
        <v>12</v>
      </c>
      <c r="F29" s="48"/>
      <c r="G29" s="48" t="s">
        <v>13</v>
      </c>
      <c r="H29" s="48"/>
      <c r="I29" s="48" t="s">
        <v>14</v>
      </c>
      <c r="J29" s="48"/>
      <c r="K29" s="48"/>
      <c r="L29" s="48"/>
      <c r="M29" s="48"/>
      <c r="N29" s="48"/>
      <c r="O29" s="48"/>
    </row>
    <row r="30" spans="1:15" s="19" customFormat="1" x14ac:dyDescent="0.3">
      <c r="A30" s="6">
        <v>1</v>
      </c>
      <c r="B30" s="7">
        <v>2</v>
      </c>
      <c r="C30" s="21">
        <v>3</v>
      </c>
      <c r="D30" s="6">
        <v>4</v>
      </c>
      <c r="E30" s="48">
        <v>5</v>
      </c>
      <c r="F30" s="48"/>
      <c r="G30" s="48">
        <v>6</v>
      </c>
      <c r="H30" s="48"/>
      <c r="I30" s="48">
        <v>7</v>
      </c>
      <c r="J30" s="48"/>
      <c r="K30" s="6">
        <v>8</v>
      </c>
      <c r="L30" s="6">
        <v>9</v>
      </c>
      <c r="M30" s="6">
        <v>10</v>
      </c>
      <c r="N30" s="6">
        <v>11</v>
      </c>
      <c r="O30" s="6">
        <v>12</v>
      </c>
    </row>
    <row r="31" spans="1:15" x14ac:dyDescent="0.3">
      <c r="A31" s="8" t="s">
        <v>15</v>
      </c>
      <c r="B31" s="5"/>
      <c r="C31" s="5"/>
      <c r="D31" s="5"/>
      <c r="E31" s="48"/>
      <c r="F31" s="48"/>
      <c r="G31" s="48"/>
      <c r="H31" s="48"/>
      <c r="I31" s="48"/>
      <c r="J31" s="48"/>
      <c r="K31" s="5"/>
      <c r="L31" s="5"/>
      <c r="M31" s="5"/>
      <c r="N31" s="5"/>
      <c r="O31" s="5"/>
    </row>
    <row r="32" spans="1:15" x14ac:dyDescent="0.3">
      <c r="A32" s="5"/>
      <c r="B32" s="5"/>
      <c r="C32" s="5"/>
      <c r="D32" s="5"/>
      <c r="E32" s="48"/>
      <c r="F32" s="48"/>
      <c r="G32" s="48"/>
      <c r="H32" s="48"/>
      <c r="I32" s="48"/>
      <c r="J32" s="48"/>
      <c r="K32" s="5"/>
      <c r="L32" s="5"/>
      <c r="M32" s="5"/>
      <c r="N32" s="5"/>
      <c r="O32" s="5"/>
    </row>
    <row r="33" spans="1:16" x14ac:dyDescent="0.3">
      <c r="A33" s="8" t="s">
        <v>16</v>
      </c>
      <c r="B33" s="5"/>
      <c r="C33" s="5"/>
      <c r="D33" s="9">
        <v>0</v>
      </c>
      <c r="E33" s="49">
        <v>0</v>
      </c>
      <c r="F33" s="49"/>
      <c r="G33" s="49">
        <v>0</v>
      </c>
      <c r="H33" s="49"/>
      <c r="I33" s="49">
        <v>0</v>
      </c>
      <c r="J33" s="49"/>
      <c r="K33" s="9">
        <v>0</v>
      </c>
      <c r="L33" s="9"/>
      <c r="M33" s="9">
        <v>0</v>
      </c>
      <c r="N33" s="9"/>
      <c r="O33" s="9">
        <v>0</v>
      </c>
    </row>
    <row r="34" spans="1:16" x14ac:dyDescent="0.3">
      <c r="A34" s="8" t="s">
        <v>17</v>
      </c>
      <c r="B34" s="5"/>
      <c r="C34" s="5"/>
      <c r="D34" s="5"/>
      <c r="E34" s="48"/>
      <c r="F34" s="48"/>
      <c r="G34" s="48"/>
      <c r="H34" s="48"/>
      <c r="I34" s="48"/>
      <c r="J34" s="48"/>
      <c r="K34" s="5"/>
      <c r="L34" s="5"/>
      <c r="M34" s="5"/>
      <c r="N34" s="5"/>
      <c r="O34" s="5"/>
    </row>
    <row r="35" spans="1:16" ht="112.5" customHeight="1" x14ac:dyDescent="0.3">
      <c r="A35" s="27">
        <v>2</v>
      </c>
      <c r="B35" s="26">
        <v>36893</v>
      </c>
      <c r="C35" s="7" t="s">
        <v>46</v>
      </c>
      <c r="D35" s="30">
        <v>4983.78</v>
      </c>
      <c r="E35" s="48">
        <v>0</v>
      </c>
      <c r="F35" s="48"/>
      <c r="G35" s="49">
        <v>0</v>
      </c>
      <c r="H35" s="49"/>
      <c r="I35" s="50">
        <v>0</v>
      </c>
      <c r="J35" s="50"/>
      <c r="K35" s="30">
        <v>4983.78</v>
      </c>
      <c r="L35" s="25">
        <v>1</v>
      </c>
      <c r="M35" s="11">
        <f>K35*L35</f>
        <v>4983.78</v>
      </c>
      <c r="N35" s="28">
        <f>I63</f>
        <v>1.0307212135999853</v>
      </c>
      <c r="O35" s="11">
        <v>5136.9579999999996</v>
      </c>
    </row>
    <row r="36" spans="1:16" ht="30" customHeight="1" x14ac:dyDescent="0.3">
      <c r="A36" s="47" t="s">
        <v>19</v>
      </c>
      <c r="B36" s="47"/>
      <c r="C36" s="47"/>
      <c r="D36" s="30">
        <v>4983.78</v>
      </c>
      <c r="E36" s="48">
        <v>0</v>
      </c>
      <c r="F36" s="48"/>
      <c r="G36" s="49">
        <v>0</v>
      </c>
      <c r="H36" s="49"/>
      <c r="I36" s="50">
        <v>0</v>
      </c>
      <c r="J36" s="50"/>
      <c r="K36" s="30">
        <v>4983.78</v>
      </c>
      <c r="L36" s="10">
        <v>1</v>
      </c>
      <c r="M36" s="11">
        <f t="shared" ref="M36:M38" si="0">K36*L36</f>
        <v>4983.78</v>
      </c>
      <c r="N36" s="28">
        <v>1.0307212135999853</v>
      </c>
      <c r="O36" s="11">
        <v>5136.9579999999996</v>
      </c>
    </row>
    <row r="37" spans="1:16" ht="23.25" customHeight="1" x14ac:dyDescent="0.3">
      <c r="A37" s="5">
        <v>7</v>
      </c>
      <c r="B37" s="43" t="s">
        <v>20</v>
      </c>
      <c r="C37" s="43"/>
      <c r="D37" s="30">
        <v>4983.78</v>
      </c>
      <c r="E37" s="48">
        <v>0</v>
      </c>
      <c r="F37" s="48"/>
      <c r="G37" s="49">
        <v>0</v>
      </c>
      <c r="H37" s="49"/>
      <c r="I37" s="50">
        <v>0</v>
      </c>
      <c r="J37" s="50"/>
      <c r="K37" s="30">
        <v>4983.78</v>
      </c>
      <c r="L37" s="10">
        <v>1</v>
      </c>
      <c r="M37" s="11">
        <f t="shared" si="0"/>
        <v>4983.78</v>
      </c>
      <c r="N37" s="28">
        <v>1.0307212135999853</v>
      </c>
      <c r="O37" s="11">
        <v>5136.9579999999996</v>
      </c>
    </row>
    <row r="38" spans="1:16" x14ac:dyDescent="0.3">
      <c r="A38" s="5">
        <v>8</v>
      </c>
      <c r="B38" s="43" t="s">
        <v>21</v>
      </c>
      <c r="C38" s="43"/>
      <c r="D38" s="30">
        <v>4983.78</v>
      </c>
      <c r="E38" s="48">
        <v>0</v>
      </c>
      <c r="F38" s="48"/>
      <c r="G38" s="49">
        <v>0</v>
      </c>
      <c r="H38" s="49"/>
      <c r="I38" s="50">
        <v>0</v>
      </c>
      <c r="J38" s="50"/>
      <c r="K38" s="30">
        <v>4983.78</v>
      </c>
      <c r="L38" s="10">
        <v>1</v>
      </c>
      <c r="M38" s="11">
        <f t="shared" si="0"/>
        <v>4983.78</v>
      </c>
      <c r="N38" s="28">
        <v>1.0307212135999853</v>
      </c>
      <c r="O38" s="11">
        <v>5136.9579999999996</v>
      </c>
    </row>
    <row r="39" spans="1:16" x14ac:dyDescent="0.3">
      <c r="A39" s="5">
        <v>9</v>
      </c>
      <c r="B39" s="43" t="s">
        <v>22</v>
      </c>
      <c r="C39" s="43"/>
      <c r="D39" s="5"/>
      <c r="E39" s="48"/>
      <c r="F39" s="48"/>
      <c r="G39" s="48"/>
      <c r="H39" s="48"/>
      <c r="I39" s="48"/>
      <c r="J39" s="48"/>
      <c r="K39" s="5"/>
      <c r="L39" s="5"/>
      <c r="M39" s="5"/>
      <c r="N39" s="11"/>
      <c r="O39" s="5"/>
    </row>
    <row r="40" spans="1:16" x14ac:dyDescent="0.3">
      <c r="A40" s="5"/>
      <c r="B40" s="43" t="s">
        <v>23</v>
      </c>
      <c r="C40" s="43"/>
      <c r="D40" s="5"/>
      <c r="E40" s="48"/>
      <c r="F40" s="48"/>
      <c r="G40" s="48"/>
      <c r="H40" s="48"/>
      <c r="I40" s="48"/>
      <c r="J40" s="48"/>
      <c r="K40" s="5"/>
      <c r="L40" s="5"/>
      <c r="M40" s="5"/>
      <c r="N40" s="11"/>
      <c r="O40" s="5"/>
    </row>
    <row r="41" spans="1:16" ht="86.4" x14ac:dyDescent="0.3">
      <c r="A41" s="5">
        <v>10</v>
      </c>
      <c r="B41" s="7" t="s">
        <v>48</v>
      </c>
      <c r="C41" s="7" t="s">
        <v>41</v>
      </c>
      <c r="D41" s="21">
        <v>149.51</v>
      </c>
      <c r="E41" s="48">
        <v>0</v>
      </c>
      <c r="F41" s="48"/>
      <c r="G41" s="49">
        <v>0</v>
      </c>
      <c r="H41" s="49"/>
      <c r="I41" s="50">
        <v>0</v>
      </c>
      <c r="J41" s="50"/>
      <c r="K41" s="24">
        <v>149.51</v>
      </c>
      <c r="L41" s="10">
        <v>1</v>
      </c>
      <c r="M41" s="11">
        <f>K41*L41</f>
        <v>149.51</v>
      </c>
      <c r="N41" s="28">
        <v>1.0307212135999853</v>
      </c>
      <c r="O41" s="11">
        <v>154.10499999999999</v>
      </c>
    </row>
    <row r="42" spans="1:16" ht="15" customHeight="1" x14ac:dyDescent="0.3">
      <c r="A42" s="47" t="s">
        <v>24</v>
      </c>
      <c r="B42" s="47" t="s">
        <v>24</v>
      </c>
      <c r="C42" s="47"/>
      <c r="D42" s="21">
        <v>5133.29</v>
      </c>
      <c r="E42" s="48">
        <v>0</v>
      </c>
      <c r="F42" s="48"/>
      <c r="G42" s="49">
        <v>0</v>
      </c>
      <c r="H42" s="49"/>
      <c r="I42" s="50">
        <v>0</v>
      </c>
      <c r="J42" s="50"/>
      <c r="K42" s="24">
        <v>5133.29</v>
      </c>
      <c r="L42" s="10">
        <v>1</v>
      </c>
      <c r="M42" s="11">
        <f>K42*L42</f>
        <v>5133.29</v>
      </c>
      <c r="N42" s="28">
        <v>1.0307212135999853</v>
      </c>
      <c r="O42" s="11">
        <v>5291.0630000000001</v>
      </c>
    </row>
    <row r="43" spans="1:16" x14ac:dyDescent="0.3">
      <c r="A43" s="47" t="s">
        <v>25</v>
      </c>
      <c r="B43" s="47"/>
      <c r="C43" s="47"/>
      <c r="D43" s="5"/>
      <c r="E43" s="48"/>
      <c r="F43" s="48"/>
      <c r="G43" s="48"/>
      <c r="H43" s="48"/>
      <c r="I43" s="48"/>
      <c r="J43" s="48"/>
      <c r="K43" s="5"/>
      <c r="L43" s="5"/>
      <c r="M43" s="5"/>
      <c r="N43" s="11"/>
      <c r="O43" s="5"/>
    </row>
    <row r="44" spans="1:16" ht="57.6" x14ac:dyDescent="0.3">
      <c r="A44" s="5"/>
      <c r="B44" s="7" t="s">
        <v>26</v>
      </c>
      <c r="C44" s="7" t="s">
        <v>27</v>
      </c>
      <c r="D44" s="21">
        <v>1026.6600000000001</v>
      </c>
      <c r="E44" s="48">
        <v>0</v>
      </c>
      <c r="F44" s="48"/>
      <c r="G44" s="49">
        <v>0</v>
      </c>
      <c r="H44" s="49"/>
      <c r="I44" s="50">
        <v>0</v>
      </c>
      <c r="J44" s="50"/>
      <c r="K44" s="10">
        <v>1026.6600000000001</v>
      </c>
      <c r="L44" s="10">
        <v>1</v>
      </c>
      <c r="M44" s="11">
        <f>K44*L44</f>
        <v>1026.6600000000001</v>
      </c>
      <c r="N44" s="28">
        <v>1.0307212135999853</v>
      </c>
      <c r="O44" s="11">
        <v>1058.2149999999999</v>
      </c>
    </row>
    <row r="45" spans="1:16" s="1" customFormat="1" x14ac:dyDescent="0.3">
      <c r="A45" s="12"/>
      <c r="B45" s="43" t="s">
        <v>28</v>
      </c>
      <c r="C45" s="43"/>
      <c r="D45" s="20">
        <v>6159.95</v>
      </c>
      <c r="E45" s="44">
        <v>0</v>
      </c>
      <c r="F45" s="44"/>
      <c r="G45" s="45">
        <v>0</v>
      </c>
      <c r="H45" s="45"/>
      <c r="I45" s="46">
        <v>0</v>
      </c>
      <c r="J45" s="46"/>
      <c r="K45" s="13">
        <v>6159.95</v>
      </c>
      <c r="L45" s="10">
        <v>1</v>
      </c>
      <c r="M45" s="11">
        <f>K45*L45</f>
        <v>6159.95</v>
      </c>
      <c r="N45" s="28">
        <v>1.0307353651218052</v>
      </c>
      <c r="O45" s="14">
        <f>SUM(O42:O44)</f>
        <v>6349.2780000000002</v>
      </c>
      <c r="P45" s="29"/>
    </row>
    <row r="47" spans="1:16" x14ac:dyDescent="0.3">
      <c r="A47" t="s">
        <v>31</v>
      </c>
      <c r="B47" s="23" t="s">
        <v>42</v>
      </c>
      <c r="D47" s="15">
        <v>1</v>
      </c>
    </row>
    <row r="48" spans="1:16" ht="30.75" customHeight="1" x14ac:dyDescent="0.3">
      <c r="A48" t="s">
        <v>32</v>
      </c>
      <c r="B48" s="39" t="s">
        <v>34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</row>
    <row r="49" spans="1:12" x14ac:dyDescent="0.3">
      <c r="B49" s="41" t="s">
        <v>29</v>
      </c>
      <c r="C49" s="41"/>
      <c r="D49" s="41"/>
      <c r="E49" s="41"/>
      <c r="F49" s="41"/>
      <c r="G49" s="41"/>
      <c r="H49" s="41"/>
      <c r="I49" s="41"/>
      <c r="J49" s="41"/>
      <c r="K49" s="41"/>
      <c r="L49" s="3">
        <v>1</v>
      </c>
    </row>
    <row r="50" spans="1:12" x14ac:dyDescent="0.3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"/>
    </row>
    <row r="51" spans="1:12" x14ac:dyDescent="0.3">
      <c r="L51" s="3"/>
    </row>
    <row r="52" spans="1:12" x14ac:dyDescent="0.3">
      <c r="B52" s="42" t="s">
        <v>33</v>
      </c>
      <c r="C52" s="42"/>
      <c r="D52" s="42"/>
      <c r="F52" t="s">
        <v>30</v>
      </c>
      <c r="G52" s="16">
        <v>1.0030300000000001</v>
      </c>
    </row>
    <row r="53" spans="1:12" x14ac:dyDescent="0.3">
      <c r="B53" s="17"/>
      <c r="C53" s="17"/>
      <c r="D53" s="17"/>
    </row>
    <row r="54" spans="1:12" x14ac:dyDescent="0.3">
      <c r="B54" s="42"/>
      <c r="C54" s="42"/>
      <c r="D54" s="42"/>
      <c r="G54" s="16"/>
    </row>
    <row r="55" spans="1:12" x14ac:dyDescent="0.3">
      <c r="C55" s="17"/>
      <c r="D55" s="17"/>
    </row>
    <row r="56" spans="1:12" x14ac:dyDescent="0.3">
      <c r="B56" s="17"/>
      <c r="C56" s="17"/>
      <c r="D56" s="17"/>
    </row>
    <row r="57" spans="1:12" x14ac:dyDescent="0.3">
      <c r="B57" s="17"/>
      <c r="C57" s="17"/>
      <c r="D57" s="17"/>
    </row>
    <row r="58" spans="1:12" x14ac:dyDescent="0.3">
      <c r="B58" t="s">
        <v>35</v>
      </c>
    </row>
    <row r="59" spans="1:12" x14ac:dyDescent="0.3">
      <c r="C59" s="18" t="s">
        <v>36</v>
      </c>
      <c r="F59" t="s">
        <v>30</v>
      </c>
      <c r="G59" s="35">
        <f>M79</f>
        <v>1.0307212135999853</v>
      </c>
      <c r="H59" s="35"/>
    </row>
    <row r="61" spans="1:12" x14ac:dyDescent="0.3">
      <c r="C61" s="19"/>
      <c r="I61" s="35"/>
      <c r="J61" s="35"/>
    </row>
    <row r="63" spans="1:12" x14ac:dyDescent="0.3">
      <c r="B63" s="34" t="s">
        <v>37</v>
      </c>
      <c r="C63" s="34"/>
      <c r="D63" s="37"/>
      <c r="E63" s="37"/>
      <c r="F63" s="37"/>
      <c r="G63" s="37"/>
      <c r="H63" s="19" t="s">
        <v>30</v>
      </c>
      <c r="I63" s="35">
        <f>G59*L49+I61*L50</f>
        <v>1.0307212135999853</v>
      </c>
      <c r="J63" s="35"/>
    </row>
    <row r="64" spans="1:12" ht="15.6" x14ac:dyDescent="0.3">
      <c r="A64" s="38" t="s">
        <v>39</v>
      </c>
      <c r="B64" s="38"/>
      <c r="C64" s="38"/>
      <c r="D64" s="38"/>
      <c r="E64" s="38"/>
      <c r="F64" s="38"/>
      <c r="G64" s="38"/>
      <c r="H64" s="19"/>
    </row>
    <row r="65" spans="1:15" x14ac:dyDescent="0.3">
      <c r="A65" s="39" t="s">
        <v>40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</row>
    <row r="66" spans="1:15" x14ac:dyDescent="0.3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</row>
    <row r="67" spans="1:15" x14ac:dyDescent="0.3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</row>
    <row r="68" spans="1:15" ht="59.4" customHeight="1" x14ac:dyDescent="0.3">
      <c r="A68" s="40" t="s">
        <v>49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70" spans="1:15" x14ac:dyDescent="0.3"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ht="15.6" x14ac:dyDescent="0.3">
      <c r="B71" s="36" t="s">
        <v>50</v>
      </c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3" spans="1:15" ht="15.75" customHeight="1" x14ac:dyDescent="0.3">
      <c r="A73" s="2"/>
      <c r="C73" s="2"/>
      <c r="D73" s="32"/>
      <c r="E73" s="32"/>
      <c r="F73" s="33"/>
      <c r="G73" s="33"/>
      <c r="H73" s="33"/>
      <c r="I73" s="33"/>
      <c r="J73" s="33"/>
      <c r="K73" s="33"/>
    </row>
    <row r="74" spans="1:15" x14ac:dyDescent="0.3">
      <c r="D74" s="34"/>
      <c r="E74" s="34"/>
      <c r="F74" s="34"/>
      <c r="G74" s="34"/>
      <c r="H74" s="34"/>
      <c r="I74" s="34"/>
    </row>
    <row r="75" spans="1:15" ht="17.399999999999999" x14ac:dyDescent="0.3">
      <c r="A75" s="31"/>
      <c r="B75" s="31"/>
      <c r="C75" s="2"/>
      <c r="D75" s="32"/>
      <c r="E75" s="32"/>
      <c r="F75" s="33"/>
      <c r="G75" s="33"/>
      <c r="H75" s="33"/>
      <c r="I75" s="33"/>
      <c r="J75" s="33"/>
      <c r="K75" s="33"/>
    </row>
    <row r="76" spans="1:15" x14ac:dyDescent="0.3">
      <c r="D76" s="34"/>
      <c r="E76" s="34"/>
      <c r="F76" s="34"/>
      <c r="G76" s="34"/>
      <c r="H76" s="34"/>
      <c r="I76" s="34"/>
    </row>
    <row r="79" spans="1:15" x14ac:dyDescent="0.3">
      <c r="M79">
        <f>(POWER(1.00303,9)+POWER(1.00303,11))/2</f>
        <v>1.0307212135999853</v>
      </c>
    </row>
    <row r="80" spans="1:15" x14ac:dyDescent="0.3">
      <c r="M80">
        <f>POWER(1.00303,5)*(1.00303+POWER(1.00303,12))/2</f>
        <v>1.0355479960262102</v>
      </c>
    </row>
  </sheetData>
  <mergeCells count="108">
    <mergeCell ref="L11:O11"/>
    <mergeCell ref="L12:O12"/>
    <mergeCell ref="L13:O13"/>
    <mergeCell ref="A14:O20"/>
    <mergeCell ref="A21:O22"/>
    <mergeCell ref="A24:G24"/>
    <mergeCell ref="H24:O24"/>
    <mergeCell ref="A1:O4"/>
    <mergeCell ref="L6:O6"/>
    <mergeCell ref="L7:O7"/>
    <mergeCell ref="L8:O8"/>
    <mergeCell ref="L9:O9"/>
    <mergeCell ref="L10:O10"/>
    <mergeCell ref="N28:N29"/>
    <mergeCell ref="O28:O29"/>
    <mergeCell ref="E29:F29"/>
    <mergeCell ref="G29:H29"/>
    <mergeCell ref="I29:J29"/>
    <mergeCell ref="E30:F30"/>
    <mergeCell ref="G30:H30"/>
    <mergeCell ref="I30:J30"/>
    <mergeCell ref="A25:G25"/>
    <mergeCell ref="H25:O25"/>
    <mergeCell ref="A26:G26"/>
    <mergeCell ref="H26:O26"/>
    <mergeCell ref="A27:O27"/>
    <mergeCell ref="A28:A29"/>
    <mergeCell ref="C28:J28"/>
    <mergeCell ref="K28:K29"/>
    <mergeCell ref="L28:L29"/>
    <mergeCell ref="M28:M29"/>
    <mergeCell ref="E33:F33"/>
    <mergeCell ref="G33:H33"/>
    <mergeCell ref="I33:J33"/>
    <mergeCell ref="E34:F34"/>
    <mergeCell ref="G34:H34"/>
    <mergeCell ref="I34:J34"/>
    <mergeCell ref="E31:F31"/>
    <mergeCell ref="G31:H31"/>
    <mergeCell ref="I31:J31"/>
    <mergeCell ref="E32:F32"/>
    <mergeCell ref="G32:H32"/>
    <mergeCell ref="I32:J32"/>
    <mergeCell ref="B37:C37"/>
    <mergeCell ref="E37:F37"/>
    <mergeCell ref="G37:H37"/>
    <mergeCell ref="I37:J37"/>
    <mergeCell ref="B38:C38"/>
    <mergeCell ref="E38:F38"/>
    <mergeCell ref="G38:H38"/>
    <mergeCell ref="I38:J38"/>
    <mergeCell ref="E35:F35"/>
    <mergeCell ref="G35:H35"/>
    <mergeCell ref="I35:J35"/>
    <mergeCell ref="A36:C36"/>
    <mergeCell ref="E36:F36"/>
    <mergeCell ref="G36:H36"/>
    <mergeCell ref="I36:J36"/>
    <mergeCell ref="E41:F41"/>
    <mergeCell ref="G41:H41"/>
    <mergeCell ref="I41:J41"/>
    <mergeCell ref="A42:C42"/>
    <mergeCell ref="E42:F42"/>
    <mergeCell ref="G42:H42"/>
    <mergeCell ref="I42:J42"/>
    <mergeCell ref="B39:C39"/>
    <mergeCell ref="E39:F39"/>
    <mergeCell ref="G39:H39"/>
    <mergeCell ref="I39:J39"/>
    <mergeCell ref="B40:C40"/>
    <mergeCell ref="E40:F40"/>
    <mergeCell ref="G40:H40"/>
    <mergeCell ref="I40:J40"/>
    <mergeCell ref="B45:C45"/>
    <mergeCell ref="E45:F45"/>
    <mergeCell ref="G45:H45"/>
    <mergeCell ref="I45:J45"/>
    <mergeCell ref="A43:C43"/>
    <mergeCell ref="E43:F43"/>
    <mergeCell ref="G43:H43"/>
    <mergeCell ref="I43:J43"/>
    <mergeCell ref="E44:F44"/>
    <mergeCell ref="G44:H44"/>
    <mergeCell ref="I44:J44"/>
    <mergeCell ref="I61:J61"/>
    <mergeCell ref="B63:C63"/>
    <mergeCell ref="D63:G63"/>
    <mergeCell ref="A64:G64"/>
    <mergeCell ref="A65:O67"/>
    <mergeCell ref="A68:O68"/>
    <mergeCell ref="B48:L48"/>
    <mergeCell ref="B49:K49"/>
    <mergeCell ref="B50:K50"/>
    <mergeCell ref="B52:D52"/>
    <mergeCell ref="B54:D54"/>
    <mergeCell ref="G59:H59"/>
    <mergeCell ref="A75:B75"/>
    <mergeCell ref="D75:E75"/>
    <mergeCell ref="F75:K75"/>
    <mergeCell ref="D76:E76"/>
    <mergeCell ref="F76:I76"/>
    <mergeCell ref="I63:J63"/>
    <mergeCell ref="B70:O70"/>
    <mergeCell ref="B71:O71"/>
    <mergeCell ref="D73:E73"/>
    <mergeCell ref="F73:K73"/>
    <mergeCell ref="D74:E74"/>
    <mergeCell ref="F74:I74"/>
  </mergeCells>
  <pageMargins left="0.7" right="0.7" top="0.75" bottom="0.75" header="0.3" footer="0.3"/>
  <pageSetup paperSize="9" scale="77" fitToHeight="0" orientation="landscape" verticalDpi="0" r:id="rId1"/>
  <rowBreaks count="2" manualBreakCount="2">
    <brk id="34" max="14" man="1"/>
    <brk id="59" max="14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r:id="rId5">
            <anchor moveWithCells="1">
              <from>
                <xdr:col>4</xdr:col>
                <xdr:colOff>0</xdr:colOff>
                <xdr:row>51</xdr:row>
                <xdr:rowOff>0</xdr:rowOff>
              </from>
              <to>
                <xdr:col>4</xdr:col>
                <xdr:colOff>594360</xdr:colOff>
                <xdr:row>52</xdr:row>
                <xdr:rowOff>160020</xdr:rowOff>
              </to>
            </anchor>
          </objectPr>
        </oleObject>
      </mc:Choice>
      <mc:Fallback>
        <oleObject progId="Word.Document.12" shapeId="2049" r:id="rId4"/>
      </mc:Fallback>
    </mc:AlternateContent>
    <mc:AlternateContent xmlns:mc="http://schemas.openxmlformats.org/markup-compatibility/2006">
      <mc:Choice Requires="x14">
        <oleObject progId="Word.Document.12" shapeId="2052" r:id="rId6">
          <objectPr defaultSize="0" autoPict="0" r:id="rId7">
            <anchor moveWithCells="1">
              <from>
                <xdr:col>2</xdr:col>
                <xdr:colOff>1165860</xdr:colOff>
                <xdr:row>58</xdr:row>
                <xdr:rowOff>22860</xdr:rowOff>
              </from>
              <to>
                <xdr:col>4</xdr:col>
                <xdr:colOff>632460</xdr:colOff>
                <xdr:row>61</xdr:row>
                <xdr:rowOff>38100</xdr:rowOff>
              </to>
            </anchor>
          </objectPr>
        </oleObject>
      </mc:Choice>
      <mc:Fallback>
        <oleObject progId="Word.Document.12" shapeId="2052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НМЦК нов</vt:lpstr>
      <vt:lpstr>Лист3</vt:lpstr>
      <vt:lpstr>'НМЦК нов'!Область_печати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user06</dc:creator>
  <cp:lastModifiedBy>Щирова Юлия Александровна</cp:lastModifiedBy>
  <cp:lastPrinted>2021-09-21T06:07:02Z</cp:lastPrinted>
  <dcterms:created xsi:type="dcterms:W3CDTF">2021-03-25T06:47:34Z</dcterms:created>
  <dcterms:modified xsi:type="dcterms:W3CDTF">2021-09-27T08:53:57Z</dcterms:modified>
</cp:coreProperties>
</file>