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Смета 11 граф" sheetId="5" r:id="rId1"/>
    <sheet name="RV_DATA" sheetId="10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0">'Смета 11 граф'!$20:$20</definedName>
    <definedName name="_xlnm.Print_Area" localSheetId="0">'Смета 11 граф'!$A$1:$K$425</definedName>
  </definedNames>
  <calcPr calcId="144525"/>
</workbook>
</file>

<file path=xl/calcChain.xml><?xml version="1.0" encoding="utf-8"?>
<calcChain xmlns="http://schemas.openxmlformats.org/spreadsheetml/2006/main">
  <c r="N321" i="10" l="1"/>
  <c r="I321" i="10"/>
  <c r="N320" i="10"/>
  <c r="I320" i="10"/>
  <c r="I311" i="10"/>
  <c r="I312" i="10"/>
  <c r="I318" i="10"/>
  <c r="N314" i="10"/>
  <c r="N313" i="10"/>
  <c r="N304" i="10"/>
  <c r="N303" i="10"/>
  <c r="N302" i="10"/>
  <c r="N301" i="10"/>
  <c r="N300" i="10"/>
  <c r="N299" i="10"/>
  <c r="N298" i="10"/>
  <c r="N297" i="10"/>
  <c r="N316" i="10"/>
  <c r="N309" i="10"/>
  <c r="N308" i="10"/>
  <c r="N307" i="10"/>
  <c r="N306" i="10"/>
  <c r="N305" i="10"/>
  <c r="N317" i="10"/>
  <c r="N310" i="10"/>
  <c r="I295" i="10"/>
  <c r="I271" i="10"/>
  <c r="I209" i="10"/>
  <c r="I221" i="10"/>
  <c r="I197" i="10"/>
  <c r="I173" i="10"/>
  <c r="I185" i="10"/>
  <c r="I252" i="10"/>
  <c r="N290" i="10"/>
  <c r="N289" i="10"/>
  <c r="N288" i="10"/>
  <c r="N287" i="10"/>
  <c r="N283" i="10"/>
  <c r="N279" i="10"/>
  <c r="N273" i="10"/>
  <c r="I273" i="10"/>
  <c r="N272" i="10"/>
  <c r="I272" i="10"/>
  <c r="N265" i="10"/>
  <c r="I265" i="10"/>
  <c r="N253" i="10"/>
  <c r="I253" i="10"/>
  <c r="N246" i="10"/>
  <c r="N244" i="10"/>
  <c r="N243" i="10"/>
  <c r="N242" i="10"/>
  <c r="I264" i="10"/>
  <c r="N233" i="10"/>
  <c r="I233" i="10"/>
  <c r="N232" i="10"/>
  <c r="I232" i="10"/>
  <c r="N231" i="10"/>
  <c r="I231" i="10"/>
  <c r="N223" i="10"/>
  <c r="I223" i="10"/>
  <c r="N222" i="10"/>
  <c r="I222" i="10"/>
  <c r="N163" i="10"/>
  <c r="I163" i="10"/>
  <c r="I175" i="10"/>
  <c r="I187" i="10"/>
  <c r="I199" i="10"/>
  <c r="I211" i="10"/>
  <c r="I234" i="10"/>
  <c r="I254" i="10"/>
  <c r="N162" i="10"/>
  <c r="I162" i="10"/>
  <c r="I174" i="10"/>
  <c r="I186" i="10"/>
  <c r="I198" i="10"/>
  <c r="I210" i="10"/>
  <c r="N261" i="10"/>
  <c r="I261" i="10"/>
  <c r="N258" i="10"/>
  <c r="I258" i="10"/>
  <c r="N257" i="10"/>
  <c r="I257" i="10"/>
  <c r="I268" i="10"/>
  <c r="I276" i="10"/>
  <c r="N238" i="10"/>
  <c r="I238" i="10"/>
  <c r="N236" i="10"/>
  <c r="I236" i="10"/>
  <c r="N229" i="10"/>
  <c r="I229" i="10"/>
  <c r="N226" i="10"/>
  <c r="I226" i="10"/>
  <c r="N224" i="10"/>
  <c r="I224" i="10"/>
  <c r="I235" i="10"/>
  <c r="N171" i="10"/>
  <c r="I171" i="10"/>
  <c r="I183" i="10"/>
  <c r="I195" i="10"/>
  <c r="I207" i="10"/>
  <c r="I219" i="10"/>
  <c r="N170" i="10"/>
  <c r="I170" i="10"/>
  <c r="I182" i="10"/>
  <c r="I194" i="10"/>
  <c r="I206" i="10"/>
  <c r="I218" i="10"/>
  <c r="I260" i="10"/>
  <c r="N169" i="10"/>
  <c r="I169" i="10"/>
  <c r="I181" i="10"/>
  <c r="I193" i="10"/>
  <c r="I205" i="10"/>
  <c r="I217" i="10"/>
  <c r="I228" i="10"/>
  <c r="I240" i="10"/>
  <c r="I259" i="10"/>
  <c r="I269" i="10"/>
  <c r="I277" i="10"/>
  <c r="N168" i="10"/>
  <c r="I168" i="10"/>
  <c r="I180" i="10"/>
  <c r="I192" i="10"/>
  <c r="I204" i="10"/>
  <c r="I216" i="10"/>
  <c r="N167" i="10"/>
  <c r="I167" i="10"/>
  <c r="I179" i="10"/>
  <c r="I191" i="10"/>
  <c r="I203" i="10"/>
  <c r="I215" i="10"/>
  <c r="N166" i="10"/>
  <c r="I166" i="10"/>
  <c r="I178" i="10"/>
  <c r="I190" i="10"/>
  <c r="I202" i="10"/>
  <c r="I214" i="10"/>
  <c r="I227" i="10"/>
  <c r="I239" i="10"/>
  <c r="I267" i="10"/>
  <c r="I275" i="10"/>
  <c r="N165" i="10"/>
  <c r="I165" i="10"/>
  <c r="I177" i="10"/>
  <c r="I189" i="10"/>
  <c r="I201" i="10"/>
  <c r="I213" i="10"/>
  <c r="I225" i="10"/>
  <c r="I237" i="10"/>
  <c r="I256" i="10"/>
  <c r="I266" i="10"/>
  <c r="I274" i="10"/>
  <c r="N164" i="10"/>
  <c r="I164" i="10"/>
  <c r="I176" i="10"/>
  <c r="I188" i="10"/>
  <c r="I200" i="10"/>
  <c r="I212" i="10"/>
  <c r="I255" i="10"/>
  <c r="N270" i="10"/>
  <c r="I270" i="10"/>
  <c r="I278" i="10"/>
  <c r="N262" i="10"/>
  <c r="I262" i="10"/>
  <c r="N241" i="10"/>
  <c r="I241" i="10"/>
  <c r="N230" i="10"/>
  <c r="I230" i="10"/>
  <c r="N220" i="10"/>
  <c r="I220" i="10"/>
  <c r="N208" i="10"/>
  <c r="I208" i="10"/>
  <c r="N184" i="10"/>
  <c r="I184" i="10"/>
  <c r="I196" i="10"/>
  <c r="N172" i="10"/>
  <c r="I172" i="10"/>
  <c r="I140" i="10"/>
  <c r="N155" i="10"/>
  <c r="I155" i="10"/>
  <c r="N154" i="10"/>
  <c r="I154" i="10"/>
  <c r="N143" i="10"/>
  <c r="I143" i="10"/>
  <c r="I156" i="10"/>
  <c r="N131" i="10"/>
  <c r="N130" i="10"/>
  <c r="N118" i="10"/>
  <c r="I118" i="10"/>
  <c r="N117" i="10"/>
  <c r="I117" i="10"/>
  <c r="N116" i="10"/>
  <c r="I116" i="10"/>
  <c r="N115" i="10"/>
  <c r="I115" i="10"/>
  <c r="N114" i="10"/>
  <c r="I114" i="10"/>
  <c r="N113" i="10"/>
  <c r="I113" i="10"/>
  <c r="N112" i="10"/>
  <c r="I112" i="10"/>
  <c r="N111" i="10"/>
  <c r="I111" i="10"/>
  <c r="N110" i="10"/>
  <c r="I110" i="10"/>
  <c r="N109" i="10"/>
  <c r="I109" i="10"/>
  <c r="N88" i="10"/>
  <c r="I88" i="10"/>
  <c r="N87" i="10"/>
  <c r="I87" i="10"/>
  <c r="N86" i="10"/>
  <c r="I86" i="10"/>
  <c r="I100" i="10"/>
  <c r="I144" i="10"/>
  <c r="N83" i="10"/>
  <c r="I83" i="10"/>
  <c r="N80" i="10"/>
  <c r="I80" i="10"/>
  <c r="N69" i="10"/>
  <c r="I69" i="10"/>
  <c r="I85" i="10"/>
  <c r="I120" i="10"/>
  <c r="I158" i="10"/>
  <c r="N68" i="10"/>
  <c r="I68" i="10"/>
  <c r="I84" i="10"/>
  <c r="I119" i="10"/>
  <c r="I157" i="10"/>
  <c r="N67" i="10"/>
  <c r="I67" i="10"/>
  <c r="I82" i="10"/>
  <c r="I99" i="10"/>
  <c r="I142" i="10"/>
  <c r="I153" i="10"/>
  <c r="N66" i="10"/>
  <c r="I66" i="10"/>
  <c r="I81" i="10"/>
  <c r="N65" i="10"/>
  <c r="I65" i="10"/>
  <c r="I79" i="10"/>
  <c r="I98" i="10"/>
  <c r="I141" i="10"/>
  <c r="I152" i="10"/>
  <c r="N148" i="10"/>
  <c r="I148" i="10"/>
  <c r="N137" i="10"/>
  <c r="N127" i="10"/>
  <c r="I127" i="10"/>
  <c r="N125" i="10"/>
  <c r="I125" i="10"/>
  <c r="N124" i="10"/>
  <c r="I124" i="10"/>
  <c r="N123" i="10"/>
  <c r="I123" i="10"/>
  <c r="N122" i="10"/>
  <c r="I122" i="10"/>
  <c r="N121" i="10"/>
  <c r="I121" i="10"/>
  <c r="N96" i="10"/>
  <c r="I96" i="10"/>
  <c r="N77" i="10"/>
  <c r="I77" i="10"/>
  <c r="I107" i="10"/>
  <c r="I126" i="10"/>
  <c r="I150" i="10"/>
  <c r="N76" i="10"/>
  <c r="I76" i="10"/>
  <c r="I95" i="10"/>
  <c r="I106" i="10"/>
  <c r="I149" i="10"/>
  <c r="N75" i="10"/>
  <c r="I75" i="10"/>
  <c r="I94" i="10"/>
  <c r="I105" i="10"/>
  <c r="I147" i="10"/>
  <c r="N74" i="10"/>
  <c r="I74" i="10"/>
  <c r="I93" i="10"/>
  <c r="I104" i="10"/>
  <c r="I146" i="10"/>
  <c r="N73" i="10"/>
  <c r="I73" i="10"/>
  <c r="I92" i="10"/>
  <c r="I103" i="10"/>
  <c r="N72" i="10"/>
  <c r="I72" i="10"/>
  <c r="I91" i="10"/>
  <c r="I102" i="10"/>
  <c r="I145" i="10"/>
  <c r="I159" i="10"/>
  <c r="N71" i="10"/>
  <c r="I71" i="10"/>
  <c r="I90" i="10"/>
  <c r="N70" i="10"/>
  <c r="I70" i="10"/>
  <c r="I89" i="10"/>
  <c r="I101" i="10"/>
  <c r="N151" i="10"/>
  <c r="I151" i="10"/>
  <c r="I160" i="10"/>
  <c r="N139" i="10"/>
  <c r="N108" i="10"/>
  <c r="I108" i="10"/>
  <c r="N97" i="10"/>
  <c r="I97" i="10"/>
  <c r="N78" i="10"/>
  <c r="I78" i="10"/>
  <c r="I128" i="10"/>
  <c r="N61" i="10"/>
  <c r="N56" i="10"/>
  <c r="I56" i="10"/>
  <c r="N54" i="10"/>
  <c r="I54" i="10"/>
  <c r="N53" i="10"/>
  <c r="I53" i="10"/>
  <c r="N52" i="10"/>
  <c r="I52" i="10"/>
  <c r="N51" i="10"/>
  <c r="I51" i="10"/>
  <c r="N50" i="10"/>
  <c r="I50" i="10"/>
  <c r="N40" i="10"/>
  <c r="I40" i="10"/>
  <c r="I48" i="10"/>
  <c r="I55" i="10"/>
  <c r="N31" i="10"/>
  <c r="I31" i="10"/>
  <c r="N30" i="10"/>
  <c r="I30" i="10"/>
  <c r="I39" i="10"/>
  <c r="I47" i="10"/>
  <c r="N29" i="10"/>
  <c r="I29" i="10"/>
  <c r="I38" i="10"/>
  <c r="I46" i="10"/>
  <c r="N28" i="10"/>
  <c r="I28" i="10"/>
  <c r="I37" i="10"/>
  <c r="I45" i="10"/>
  <c r="N27" i="10"/>
  <c r="I27" i="10"/>
  <c r="I36" i="10"/>
  <c r="I44" i="10"/>
  <c r="N26" i="10"/>
  <c r="I26" i="10"/>
  <c r="I35" i="10"/>
  <c r="I43" i="10"/>
  <c r="N25" i="10"/>
  <c r="I25" i="10"/>
  <c r="I34" i="10"/>
  <c r="N24" i="10"/>
  <c r="I24" i="10"/>
  <c r="I33" i="10"/>
  <c r="I42" i="10"/>
  <c r="N19" i="10"/>
  <c r="N18" i="10"/>
  <c r="N10" i="10"/>
  <c r="I10" i="10"/>
  <c r="I12" i="10"/>
  <c r="I16" i="10"/>
  <c r="N9" i="10"/>
  <c r="I9" i="10"/>
  <c r="I15" i="10"/>
  <c r="N8" i="10"/>
  <c r="I8" i="10"/>
  <c r="I14" i="10"/>
  <c r="N63" i="10"/>
  <c r="N49" i="10"/>
  <c r="I49" i="10"/>
  <c r="N41" i="10"/>
  <c r="I41" i="10"/>
  <c r="I57" i="10"/>
  <c r="N32" i="10"/>
  <c r="I32" i="10"/>
  <c r="N20" i="10"/>
  <c r="N11" i="10"/>
  <c r="I11" i="10"/>
  <c r="I13" i="10"/>
  <c r="I17" i="10"/>
  <c r="U321" i="10"/>
  <c r="S321" i="10"/>
  <c r="P321" i="10"/>
  <c r="K321" i="10"/>
  <c r="J321" i="10"/>
  <c r="H321" i="10"/>
  <c r="G321" i="10"/>
  <c r="F321" i="10"/>
  <c r="E321" i="10"/>
  <c r="A321" i="10"/>
  <c r="U320" i="10"/>
  <c r="S320" i="10"/>
  <c r="P320" i="10"/>
  <c r="K320" i="10"/>
  <c r="J320" i="10"/>
  <c r="H320" i="10"/>
  <c r="G320" i="10"/>
  <c r="F320" i="10"/>
  <c r="E320" i="10"/>
  <c r="A320" i="10"/>
  <c r="G319" i="10"/>
  <c r="A319" i="10"/>
  <c r="U318" i="10"/>
  <c r="H318" i="10"/>
  <c r="G318" i="10"/>
  <c r="F318" i="10"/>
  <c r="E318" i="10"/>
  <c r="D318" i="10"/>
  <c r="A318" i="10"/>
  <c r="U317" i="10"/>
  <c r="S317" i="10"/>
  <c r="P317" i="10"/>
  <c r="K317" i="10"/>
  <c r="J317" i="10"/>
  <c r="H317" i="10"/>
  <c r="G317" i="10"/>
  <c r="F317" i="10"/>
  <c r="E317" i="10"/>
  <c r="A317" i="10"/>
  <c r="U316" i="10"/>
  <c r="S316" i="10"/>
  <c r="P316" i="10"/>
  <c r="K316" i="10"/>
  <c r="J316" i="10"/>
  <c r="H316" i="10"/>
  <c r="G316" i="10"/>
  <c r="F316" i="10"/>
  <c r="E316" i="10"/>
  <c r="A316" i="10"/>
  <c r="U315" i="10"/>
  <c r="S315" i="10"/>
  <c r="P315" i="10"/>
  <c r="N315" i="10"/>
  <c r="K315" i="10"/>
  <c r="J315" i="10"/>
  <c r="H315" i="10"/>
  <c r="G315" i="10"/>
  <c r="F315" i="10"/>
  <c r="E315" i="10"/>
  <c r="A315" i="10"/>
  <c r="U314" i="10"/>
  <c r="S314" i="10"/>
  <c r="P314" i="10"/>
  <c r="K314" i="10"/>
  <c r="J314" i="10"/>
  <c r="H314" i="10"/>
  <c r="G314" i="10"/>
  <c r="F314" i="10"/>
  <c r="E314" i="10"/>
  <c r="A314" i="10"/>
  <c r="U313" i="10"/>
  <c r="S313" i="10"/>
  <c r="P313" i="10"/>
  <c r="K313" i="10"/>
  <c r="J313" i="10"/>
  <c r="H313" i="10"/>
  <c r="G313" i="10"/>
  <c r="F313" i="10"/>
  <c r="E313" i="10"/>
  <c r="A313" i="10"/>
  <c r="U312" i="10"/>
  <c r="H312" i="10"/>
  <c r="G312" i="10"/>
  <c r="F312" i="10"/>
  <c r="E312" i="10"/>
  <c r="D312" i="10"/>
  <c r="A312" i="10"/>
  <c r="U311" i="10"/>
  <c r="H311" i="10"/>
  <c r="G311" i="10"/>
  <c r="F311" i="10"/>
  <c r="E311" i="10"/>
  <c r="D311" i="10"/>
  <c r="A311" i="10"/>
  <c r="U310" i="10"/>
  <c r="S310" i="10"/>
  <c r="P310" i="10"/>
  <c r="K310" i="10"/>
  <c r="J310" i="10"/>
  <c r="H310" i="10"/>
  <c r="G310" i="10"/>
  <c r="F310" i="10"/>
  <c r="E310" i="10"/>
  <c r="A310" i="10"/>
  <c r="U309" i="10"/>
  <c r="S309" i="10"/>
  <c r="P309" i="10"/>
  <c r="K309" i="10"/>
  <c r="J309" i="10"/>
  <c r="H309" i="10"/>
  <c r="G309" i="10"/>
  <c r="F309" i="10"/>
  <c r="E309" i="10"/>
  <c r="A309" i="10"/>
  <c r="U308" i="10"/>
  <c r="S308" i="10"/>
  <c r="P308" i="10"/>
  <c r="K308" i="10"/>
  <c r="J308" i="10"/>
  <c r="H308" i="10"/>
  <c r="G308" i="10"/>
  <c r="F308" i="10"/>
  <c r="E308" i="10"/>
  <c r="A308" i="10"/>
  <c r="U307" i="10"/>
  <c r="S307" i="10"/>
  <c r="P307" i="10"/>
  <c r="K307" i="10"/>
  <c r="J307" i="10"/>
  <c r="H307" i="10"/>
  <c r="G307" i="10"/>
  <c r="F307" i="10"/>
  <c r="E307" i="10"/>
  <c r="A307" i="10"/>
  <c r="U306" i="10"/>
  <c r="S306" i="10"/>
  <c r="P306" i="10"/>
  <c r="K306" i="10"/>
  <c r="J306" i="10"/>
  <c r="H306" i="10"/>
  <c r="G306" i="10"/>
  <c r="F306" i="10"/>
  <c r="E306" i="10"/>
  <c r="A306" i="10"/>
  <c r="U305" i="10"/>
  <c r="S305" i="10"/>
  <c r="P305" i="10"/>
  <c r="K305" i="10"/>
  <c r="J305" i="10"/>
  <c r="H305" i="10"/>
  <c r="G305" i="10"/>
  <c r="F305" i="10"/>
  <c r="E305" i="10"/>
  <c r="A305" i="10"/>
  <c r="U304" i="10"/>
  <c r="S304" i="10"/>
  <c r="P304" i="10"/>
  <c r="K304" i="10"/>
  <c r="J304" i="10"/>
  <c r="H304" i="10"/>
  <c r="G304" i="10"/>
  <c r="F304" i="10"/>
  <c r="E304" i="10"/>
  <c r="A304" i="10"/>
  <c r="U303" i="10"/>
  <c r="S303" i="10"/>
  <c r="P303" i="10"/>
  <c r="K303" i="10"/>
  <c r="J303" i="10"/>
  <c r="H303" i="10"/>
  <c r="G303" i="10"/>
  <c r="F303" i="10"/>
  <c r="E303" i="10"/>
  <c r="A303" i="10"/>
  <c r="U302" i="10"/>
  <c r="S302" i="10"/>
  <c r="P302" i="10"/>
  <c r="K302" i="10"/>
  <c r="J302" i="10"/>
  <c r="H302" i="10"/>
  <c r="G302" i="10"/>
  <c r="F302" i="10"/>
  <c r="E302" i="10"/>
  <c r="A302" i="10"/>
  <c r="U301" i="10"/>
  <c r="S301" i="10"/>
  <c r="P301" i="10"/>
  <c r="K301" i="10"/>
  <c r="J301" i="10"/>
  <c r="H301" i="10"/>
  <c r="G301" i="10"/>
  <c r="F301" i="10"/>
  <c r="E301" i="10"/>
  <c r="A301" i="10"/>
  <c r="U300" i="10"/>
  <c r="S300" i="10"/>
  <c r="P300" i="10"/>
  <c r="K300" i="10"/>
  <c r="J300" i="10"/>
  <c r="H300" i="10"/>
  <c r="G300" i="10"/>
  <c r="F300" i="10"/>
  <c r="E300" i="10"/>
  <c r="A300" i="10"/>
  <c r="U299" i="10"/>
  <c r="S299" i="10"/>
  <c r="P299" i="10"/>
  <c r="K299" i="10"/>
  <c r="J299" i="10"/>
  <c r="H299" i="10"/>
  <c r="G299" i="10"/>
  <c r="F299" i="10"/>
  <c r="E299" i="10"/>
  <c r="A299" i="10"/>
  <c r="U298" i="10"/>
  <c r="S298" i="10"/>
  <c r="P298" i="10"/>
  <c r="K298" i="10"/>
  <c r="J298" i="10"/>
  <c r="H298" i="10"/>
  <c r="G298" i="10"/>
  <c r="F298" i="10"/>
  <c r="E298" i="10"/>
  <c r="A298" i="10"/>
  <c r="U297" i="10"/>
  <c r="S297" i="10"/>
  <c r="P297" i="10"/>
  <c r="K297" i="10"/>
  <c r="J297" i="10"/>
  <c r="H297" i="10"/>
  <c r="G297" i="10"/>
  <c r="F297" i="10"/>
  <c r="E297" i="10"/>
  <c r="A297" i="10"/>
  <c r="G296" i="10"/>
  <c r="A296" i="10"/>
  <c r="U295" i="10"/>
  <c r="H295" i="10"/>
  <c r="G295" i="10"/>
  <c r="F295" i="10"/>
  <c r="E295" i="10"/>
  <c r="D295" i="10"/>
  <c r="A295" i="10"/>
  <c r="G294" i="10"/>
  <c r="A294" i="10"/>
  <c r="U293" i="10"/>
  <c r="S293" i="10"/>
  <c r="P293" i="10"/>
  <c r="N293" i="10"/>
  <c r="K293" i="10"/>
  <c r="J293" i="10"/>
  <c r="H293" i="10"/>
  <c r="G293" i="10"/>
  <c r="F293" i="10"/>
  <c r="E293" i="10"/>
  <c r="A293" i="10"/>
  <c r="U292" i="10"/>
  <c r="S292" i="10"/>
  <c r="P292" i="10"/>
  <c r="N292" i="10"/>
  <c r="K292" i="10"/>
  <c r="J292" i="10"/>
  <c r="H292" i="10"/>
  <c r="G292" i="10"/>
  <c r="F292" i="10"/>
  <c r="E292" i="10"/>
  <c r="A292" i="10"/>
  <c r="U291" i="10"/>
  <c r="S291" i="10"/>
  <c r="P291" i="10"/>
  <c r="N291" i="10"/>
  <c r="K291" i="10"/>
  <c r="J291" i="10"/>
  <c r="H291" i="10"/>
  <c r="G291" i="10"/>
  <c r="F291" i="10"/>
  <c r="E291" i="10"/>
  <c r="A291" i="10"/>
  <c r="U290" i="10"/>
  <c r="S290" i="10"/>
  <c r="P290" i="10"/>
  <c r="K290" i="10"/>
  <c r="J290" i="10"/>
  <c r="H290" i="10"/>
  <c r="G290" i="10"/>
  <c r="F290" i="10"/>
  <c r="E290" i="10"/>
  <c r="A290" i="10"/>
  <c r="U289" i="10"/>
  <c r="S289" i="10"/>
  <c r="P289" i="10"/>
  <c r="K289" i="10"/>
  <c r="J289" i="10"/>
  <c r="H289" i="10"/>
  <c r="G289" i="10"/>
  <c r="F289" i="10"/>
  <c r="E289" i="10"/>
  <c r="A289" i="10"/>
  <c r="U288" i="10"/>
  <c r="S288" i="10"/>
  <c r="P288" i="10"/>
  <c r="K288" i="10"/>
  <c r="J288" i="10"/>
  <c r="H288" i="10"/>
  <c r="G288" i="10"/>
  <c r="F288" i="10"/>
  <c r="E288" i="10"/>
  <c r="A288" i="10"/>
  <c r="U287" i="10"/>
  <c r="S287" i="10"/>
  <c r="P287" i="10"/>
  <c r="K287" i="10"/>
  <c r="J287" i="10"/>
  <c r="H287" i="10"/>
  <c r="G287" i="10"/>
  <c r="F287" i="10"/>
  <c r="E287" i="10"/>
  <c r="A287" i="10"/>
  <c r="U286" i="10"/>
  <c r="S286" i="10"/>
  <c r="P286" i="10"/>
  <c r="N286" i="10"/>
  <c r="K286" i="10"/>
  <c r="J286" i="10"/>
  <c r="H286" i="10"/>
  <c r="G286" i="10"/>
  <c r="F286" i="10"/>
  <c r="E286" i="10"/>
  <c r="A286" i="10"/>
  <c r="U285" i="10"/>
  <c r="S285" i="10"/>
  <c r="P285" i="10"/>
  <c r="N285" i="10"/>
  <c r="K285" i="10"/>
  <c r="J285" i="10"/>
  <c r="H285" i="10"/>
  <c r="G285" i="10"/>
  <c r="F285" i="10"/>
  <c r="E285" i="10"/>
  <c r="A285" i="10"/>
  <c r="U284" i="10"/>
  <c r="S284" i="10"/>
  <c r="P284" i="10"/>
  <c r="N284" i="10"/>
  <c r="K284" i="10"/>
  <c r="J284" i="10"/>
  <c r="H284" i="10"/>
  <c r="G284" i="10"/>
  <c r="F284" i="10"/>
  <c r="E284" i="10"/>
  <c r="A284" i="10"/>
  <c r="U283" i="10"/>
  <c r="S283" i="10"/>
  <c r="P283" i="10"/>
  <c r="K283" i="10"/>
  <c r="J283" i="10"/>
  <c r="H283" i="10"/>
  <c r="G283" i="10"/>
  <c r="F283" i="10"/>
  <c r="E283" i="10"/>
  <c r="A283" i="10"/>
  <c r="U282" i="10"/>
  <c r="S282" i="10"/>
  <c r="P282" i="10"/>
  <c r="N282" i="10"/>
  <c r="K282" i="10"/>
  <c r="J282" i="10"/>
  <c r="H282" i="10"/>
  <c r="G282" i="10"/>
  <c r="F282" i="10"/>
  <c r="E282" i="10"/>
  <c r="A282" i="10"/>
  <c r="U281" i="10"/>
  <c r="S281" i="10"/>
  <c r="P281" i="10"/>
  <c r="N281" i="10"/>
  <c r="K281" i="10"/>
  <c r="J281" i="10"/>
  <c r="H281" i="10"/>
  <c r="G281" i="10"/>
  <c r="F281" i="10"/>
  <c r="E281" i="10"/>
  <c r="A281" i="10"/>
  <c r="U280" i="10"/>
  <c r="S280" i="10"/>
  <c r="P280" i="10"/>
  <c r="N280" i="10"/>
  <c r="K280" i="10"/>
  <c r="J280" i="10"/>
  <c r="H280" i="10"/>
  <c r="G280" i="10"/>
  <c r="F280" i="10"/>
  <c r="E280" i="10"/>
  <c r="A280" i="10"/>
  <c r="U279" i="10"/>
  <c r="S279" i="10"/>
  <c r="P279" i="10"/>
  <c r="K279" i="10"/>
  <c r="J279" i="10"/>
  <c r="H279" i="10"/>
  <c r="G279" i="10"/>
  <c r="F279" i="10"/>
  <c r="E279" i="10"/>
  <c r="A279" i="10"/>
  <c r="U278" i="10"/>
  <c r="S278" i="10"/>
  <c r="P278" i="10"/>
  <c r="N278" i="10"/>
  <c r="K278" i="10"/>
  <c r="J278" i="10"/>
  <c r="H278" i="10"/>
  <c r="G278" i="10"/>
  <c r="F278" i="10"/>
  <c r="E278" i="10"/>
  <c r="A278" i="10"/>
  <c r="U277" i="10"/>
  <c r="S277" i="10"/>
  <c r="P277" i="10"/>
  <c r="N277" i="10"/>
  <c r="K277" i="10"/>
  <c r="J277" i="10"/>
  <c r="H277" i="10"/>
  <c r="G277" i="10"/>
  <c r="F277" i="10"/>
  <c r="E277" i="10"/>
  <c r="A277" i="10"/>
  <c r="U276" i="10"/>
  <c r="S276" i="10"/>
  <c r="P276" i="10"/>
  <c r="N276" i="10"/>
  <c r="K276" i="10"/>
  <c r="J276" i="10"/>
  <c r="H276" i="10"/>
  <c r="G276" i="10"/>
  <c r="F276" i="10"/>
  <c r="E276" i="10"/>
  <c r="A276" i="10"/>
  <c r="U275" i="10"/>
  <c r="S275" i="10"/>
  <c r="P275" i="10"/>
  <c r="N275" i="10"/>
  <c r="K275" i="10"/>
  <c r="J275" i="10"/>
  <c r="H275" i="10"/>
  <c r="G275" i="10"/>
  <c r="F275" i="10"/>
  <c r="E275" i="10"/>
  <c r="A275" i="10"/>
  <c r="U274" i="10"/>
  <c r="S274" i="10"/>
  <c r="P274" i="10"/>
  <c r="N274" i="10"/>
  <c r="K274" i="10"/>
  <c r="J274" i="10"/>
  <c r="H274" i="10"/>
  <c r="G274" i="10"/>
  <c r="F274" i="10"/>
  <c r="E274" i="10"/>
  <c r="A274" i="10"/>
  <c r="U273" i="10"/>
  <c r="S273" i="10"/>
  <c r="P273" i="10"/>
  <c r="K273" i="10"/>
  <c r="J273" i="10"/>
  <c r="H273" i="10"/>
  <c r="G273" i="10"/>
  <c r="F273" i="10"/>
  <c r="E273" i="10"/>
  <c r="A273" i="10"/>
  <c r="U272" i="10"/>
  <c r="S272" i="10"/>
  <c r="P272" i="10"/>
  <c r="K272" i="10"/>
  <c r="J272" i="10"/>
  <c r="H272" i="10"/>
  <c r="G272" i="10"/>
  <c r="F272" i="10"/>
  <c r="E272" i="10"/>
  <c r="A272" i="10"/>
  <c r="U271" i="10"/>
  <c r="H271" i="10"/>
  <c r="G271" i="10"/>
  <c r="F271" i="10"/>
  <c r="E271" i="10"/>
  <c r="D271" i="10"/>
  <c r="A271" i="10"/>
  <c r="U270" i="10"/>
  <c r="S270" i="10"/>
  <c r="P270" i="10"/>
  <c r="K270" i="10"/>
  <c r="J270" i="10"/>
  <c r="H270" i="10"/>
  <c r="G270" i="10"/>
  <c r="F270" i="10"/>
  <c r="E270" i="10"/>
  <c r="A270" i="10"/>
  <c r="U269" i="10"/>
  <c r="S269" i="10"/>
  <c r="P269" i="10"/>
  <c r="N269" i="10"/>
  <c r="K269" i="10"/>
  <c r="J269" i="10"/>
  <c r="H269" i="10"/>
  <c r="G269" i="10"/>
  <c r="F269" i="10"/>
  <c r="E269" i="10"/>
  <c r="A269" i="10"/>
  <c r="U268" i="10"/>
  <c r="S268" i="10"/>
  <c r="P268" i="10"/>
  <c r="N268" i="10"/>
  <c r="K268" i="10"/>
  <c r="J268" i="10"/>
  <c r="H268" i="10"/>
  <c r="G268" i="10"/>
  <c r="F268" i="10"/>
  <c r="E268" i="10"/>
  <c r="A268" i="10"/>
  <c r="U267" i="10"/>
  <c r="S267" i="10"/>
  <c r="P267" i="10"/>
  <c r="N267" i="10"/>
  <c r="K267" i="10"/>
  <c r="J267" i="10"/>
  <c r="H267" i="10"/>
  <c r="G267" i="10"/>
  <c r="F267" i="10"/>
  <c r="E267" i="10"/>
  <c r="A267" i="10"/>
  <c r="U266" i="10"/>
  <c r="S266" i="10"/>
  <c r="P266" i="10"/>
  <c r="N266" i="10"/>
  <c r="K266" i="10"/>
  <c r="J266" i="10"/>
  <c r="H266" i="10"/>
  <c r="G266" i="10"/>
  <c r="F266" i="10"/>
  <c r="E266" i="10"/>
  <c r="A266" i="10"/>
  <c r="U265" i="10"/>
  <c r="S265" i="10"/>
  <c r="P265" i="10"/>
  <c r="K265" i="10"/>
  <c r="J265" i="10"/>
  <c r="H265" i="10"/>
  <c r="G265" i="10"/>
  <c r="F265" i="10"/>
  <c r="E265" i="10"/>
  <c r="A265" i="10"/>
  <c r="U264" i="10"/>
  <c r="S264" i="10"/>
  <c r="P264" i="10"/>
  <c r="N264" i="10"/>
  <c r="K264" i="10"/>
  <c r="J264" i="10"/>
  <c r="H264" i="10"/>
  <c r="G264" i="10"/>
  <c r="F264" i="10"/>
  <c r="E264" i="10"/>
  <c r="A264" i="10"/>
  <c r="U263" i="10"/>
  <c r="H263" i="10"/>
  <c r="G263" i="10"/>
  <c r="F263" i="10"/>
  <c r="E263" i="10"/>
  <c r="D263" i="10"/>
  <c r="A263" i="10"/>
  <c r="U262" i="10"/>
  <c r="S262" i="10"/>
  <c r="P262" i="10"/>
  <c r="K262" i="10"/>
  <c r="J262" i="10"/>
  <c r="H262" i="10"/>
  <c r="G262" i="10"/>
  <c r="F262" i="10"/>
  <c r="E262" i="10"/>
  <c r="A262" i="10"/>
  <c r="U261" i="10"/>
  <c r="S261" i="10"/>
  <c r="P261" i="10"/>
  <c r="K261" i="10"/>
  <c r="J261" i="10"/>
  <c r="H261" i="10"/>
  <c r="G261" i="10"/>
  <c r="F261" i="10"/>
  <c r="E261" i="10"/>
  <c r="A261" i="10"/>
  <c r="U260" i="10"/>
  <c r="S260" i="10"/>
  <c r="P260" i="10"/>
  <c r="N260" i="10"/>
  <c r="K260" i="10"/>
  <c r="J260" i="10"/>
  <c r="H260" i="10"/>
  <c r="G260" i="10"/>
  <c r="F260" i="10"/>
  <c r="E260" i="10"/>
  <c r="A260" i="10"/>
  <c r="U259" i="10"/>
  <c r="S259" i="10"/>
  <c r="P259" i="10"/>
  <c r="N259" i="10"/>
  <c r="K259" i="10"/>
  <c r="J259" i="10"/>
  <c r="H259" i="10"/>
  <c r="G259" i="10"/>
  <c r="F259" i="10"/>
  <c r="E259" i="10"/>
  <c r="A259" i="10"/>
  <c r="U258" i="10"/>
  <c r="S258" i="10"/>
  <c r="P258" i="10"/>
  <c r="K258" i="10"/>
  <c r="J258" i="10"/>
  <c r="H258" i="10"/>
  <c r="G258" i="10"/>
  <c r="F258" i="10"/>
  <c r="E258" i="10"/>
  <c r="A258" i="10"/>
  <c r="U257" i="10"/>
  <c r="S257" i="10"/>
  <c r="P257" i="10"/>
  <c r="K257" i="10"/>
  <c r="J257" i="10"/>
  <c r="H257" i="10"/>
  <c r="G257" i="10"/>
  <c r="F257" i="10"/>
  <c r="E257" i="10"/>
  <c r="A257" i="10"/>
  <c r="U256" i="10"/>
  <c r="S256" i="10"/>
  <c r="P256" i="10"/>
  <c r="N256" i="10"/>
  <c r="K256" i="10"/>
  <c r="J256" i="10"/>
  <c r="H256" i="10"/>
  <c r="G256" i="10"/>
  <c r="F256" i="10"/>
  <c r="E256" i="10"/>
  <c r="A256" i="10"/>
  <c r="U255" i="10"/>
  <c r="S255" i="10"/>
  <c r="P255" i="10"/>
  <c r="N255" i="10"/>
  <c r="K255" i="10"/>
  <c r="J255" i="10"/>
  <c r="H255" i="10"/>
  <c r="G255" i="10"/>
  <c r="F255" i="10"/>
  <c r="E255" i="10"/>
  <c r="A255" i="10"/>
  <c r="U254" i="10"/>
  <c r="S254" i="10"/>
  <c r="P254" i="10"/>
  <c r="N254" i="10"/>
  <c r="K254" i="10"/>
  <c r="J254" i="10"/>
  <c r="H254" i="10"/>
  <c r="G254" i="10"/>
  <c r="F254" i="10"/>
  <c r="E254" i="10"/>
  <c r="A254" i="10"/>
  <c r="U253" i="10"/>
  <c r="S253" i="10"/>
  <c r="P253" i="10"/>
  <c r="K253" i="10"/>
  <c r="J253" i="10"/>
  <c r="H253" i="10"/>
  <c r="G253" i="10"/>
  <c r="F253" i="10"/>
  <c r="E253" i="10"/>
  <c r="A253" i="10"/>
  <c r="U252" i="10"/>
  <c r="H252" i="10"/>
  <c r="G252" i="10"/>
  <c r="F252" i="10"/>
  <c r="E252" i="10"/>
  <c r="D252" i="10"/>
  <c r="A252" i="10"/>
  <c r="U251" i="10"/>
  <c r="S251" i="10"/>
  <c r="P251" i="10"/>
  <c r="N251" i="10"/>
  <c r="K251" i="10"/>
  <c r="J251" i="10"/>
  <c r="H251" i="10"/>
  <c r="G251" i="10"/>
  <c r="F251" i="10"/>
  <c r="E251" i="10"/>
  <c r="A251" i="10"/>
  <c r="U250" i="10"/>
  <c r="S250" i="10"/>
  <c r="P250" i="10"/>
  <c r="N250" i="10"/>
  <c r="K250" i="10"/>
  <c r="J250" i="10"/>
  <c r="H250" i="10"/>
  <c r="G250" i="10"/>
  <c r="F250" i="10"/>
  <c r="E250" i="10"/>
  <c r="A250" i="10"/>
  <c r="U249" i="10"/>
  <c r="S249" i="10"/>
  <c r="P249" i="10"/>
  <c r="N249" i="10"/>
  <c r="K249" i="10"/>
  <c r="J249" i="10"/>
  <c r="H249" i="10"/>
  <c r="G249" i="10"/>
  <c r="F249" i="10"/>
  <c r="E249" i="10"/>
  <c r="A249" i="10"/>
  <c r="U248" i="10"/>
  <c r="S248" i="10"/>
  <c r="P248" i="10"/>
  <c r="N248" i="10"/>
  <c r="K248" i="10"/>
  <c r="J248" i="10"/>
  <c r="H248" i="10"/>
  <c r="G248" i="10"/>
  <c r="F248" i="10"/>
  <c r="E248" i="10"/>
  <c r="A248" i="10"/>
  <c r="U247" i="10"/>
  <c r="S247" i="10"/>
  <c r="P247" i="10"/>
  <c r="N247" i="10"/>
  <c r="K247" i="10"/>
  <c r="J247" i="10"/>
  <c r="H247" i="10"/>
  <c r="G247" i="10"/>
  <c r="F247" i="10"/>
  <c r="E247" i="10"/>
  <c r="A247" i="10"/>
  <c r="U246" i="10"/>
  <c r="S246" i="10"/>
  <c r="P246" i="10"/>
  <c r="K246" i="10"/>
  <c r="J246" i="10"/>
  <c r="H246" i="10"/>
  <c r="G246" i="10"/>
  <c r="F246" i="10"/>
  <c r="E246" i="10"/>
  <c r="A246" i="10"/>
  <c r="U245" i="10"/>
  <c r="S245" i="10"/>
  <c r="P245" i="10"/>
  <c r="N245" i="10"/>
  <c r="K245" i="10"/>
  <c r="J245" i="10"/>
  <c r="H245" i="10"/>
  <c r="G245" i="10"/>
  <c r="F245" i="10"/>
  <c r="E245" i="10"/>
  <c r="A245" i="10"/>
  <c r="U244" i="10"/>
  <c r="S244" i="10"/>
  <c r="P244" i="10"/>
  <c r="K244" i="10"/>
  <c r="J244" i="10"/>
  <c r="H244" i="10"/>
  <c r="G244" i="10"/>
  <c r="F244" i="10"/>
  <c r="E244" i="10"/>
  <c r="A244" i="10"/>
  <c r="U243" i="10"/>
  <c r="S243" i="10"/>
  <c r="P243" i="10"/>
  <c r="K243" i="10"/>
  <c r="J243" i="10"/>
  <c r="H243" i="10"/>
  <c r="G243" i="10"/>
  <c r="F243" i="10"/>
  <c r="E243" i="10"/>
  <c r="A243" i="10"/>
  <c r="U242" i="10"/>
  <c r="S242" i="10"/>
  <c r="P242" i="10"/>
  <c r="K242" i="10"/>
  <c r="J242" i="10"/>
  <c r="H242" i="10"/>
  <c r="G242" i="10"/>
  <c r="F242" i="10"/>
  <c r="E242" i="10"/>
  <c r="A242" i="10"/>
  <c r="U241" i="10"/>
  <c r="S241" i="10"/>
  <c r="P241" i="10"/>
  <c r="K241" i="10"/>
  <c r="J241" i="10"/>
  <c r="H241" i="10"/>
  <c r="G241" i="10"/>
  <c r="F241" i="10"/>
  <c r="E241" i="10"/>
  <c r="A241" i="10"/>
  <c r="U240" i="10"/>
  <c r="S240" i="10"/>
  <c r="P240" i="10"/>
  <c r="N240" i="10"/>
  <c r="K240" i="10"/>
  <c r="J240" i="10"/>
  <c r="H240" i="10"/>
  <c r="G240" i="10"/>
  <c r="F240" i="10"/>
  <c r="E240" i="10"/>
  <c r="A240" i="10"/>
  <c r="U239" i="10"/>
  <c r="S239" i="10"/>
  <c r="P239" i="10"/>
  <c r="N239" i="10"/>
  <c r="K239" i="10"/>
  <c r="J239" i="10"/>
  <c r="H239" i="10"/>
  <c r="G239" i="10"/>
  <c r="F239" i="10"/>
  <c r="E239" i="10"/>
  <c r="A239" i="10"/>
  <c r="U238" i="10"/>
  <c r="S238" i="10"/>
  <c r="P238" i="10"/>
  <c r="K238" i="10"/>
  <c r="J238" i="10"/>
  <c r="H238" i="10"/>
  <c r="G238" i="10"/>
  <c r="F238" i="10"/>
  <c r="E238" i="10"/>
  <c r="A238" i="10"/>
  <c r="U237" i="10"/>
  <c r="S237" i="10"/>
  <c r="P237" i="10"/>
  <c r="N237" i="10"/>
  <c r="K237" i="10"/>
  <c r="J237" i="10"/>
  <c r="H237" i="10"/>
  <c r="G237" i="10"/>
  <c r="F237" i="10"/>
  <c r="E237" i="10"/>
  <c r="A237" i="10"/>
  <c r="U236" i="10"/>
  <c r="S236" i="10"/>
  <c r="P236" i="10"/>
  <c r="K236" i="10"/>
  <c r="J236" i="10"/>
  <c r="H236" i="10"/>
  <c r="G236" i="10"/>
  <c r="F236" i="10"/>
  <c r="E236" i="10"/>
  <c r="A236" i="10"/>
  <c r="U235" i="10"/>
  <c r="S235" i="10"/>
  <c r="P235" i="10"/>
  <c r="N235" i="10"/>
  <c r="K235" i="10"/>
  <c r="J235" i="10"/>
  <c r="H235" i="10"/>
  <c r="G235" i="10"/>
  <c r="F235" i="10"/>
  <c r="E235" i="10"/>
  <c r="A235" i="10"/>
  <c r="U234" i="10"/>
  <c r="S234" i="10"/>
  <c r="P234" i="10"/>
  <c r="N234" i="10"/>
  <c r="K234" i="10"/>
  <c r="J234" i="10"/>
  <c r="H234" i="10"/>
  <c r="G234" i="10"/>
  <c r="F234" i="10"/>
  <c r="E234" i="10"/>
  <c r="A234" i="10"/>
  <c r="U233" i="10"/>
  <c r="S233" i="10"/>
  <c r="P233" i="10"/>
  <c r="K233" i="10"/>
  <c r="J233" i="10"/>
  <c r="H233" i="10"/>
  <c r="G233" i="10"/>
  <c r="F233" i="10"/>
  <c r="E233" i="10"/>
  <c r="A233" i="10"/>
  <c r="U232" i="10"/>
  <c r="S232" i="10"/>
  <c r="P232" i="10"/>
  <c r="K232" i="10"/>
  <c r="J232" i="10"/>
  <c r="H232" i="10"/>
  <c r="G232" i="10"/>
  <c r="F232" i="10"/>
  <c r="E232" i="10"/>
  <c r="A232" i="10"/>
  <c r="U231" i="10"/>
  <c r="S231" i="10"/>
  <c r="P231" i="10"/>
  <c r="K231" i="10"/>
  <c r="J231" i="10"/>
  <c r="H231" i="10"/>
  <c r="G231" i="10"/>
  <c r="F231" i="10"/>
  <c r="E231" i="10"/>
  <c r="A231" i="10"/>
  <c r="U230" i="10"/>
  <c r="S230" i="10"/>
  <c r="P230" i="10"/>
  <c r="K230" i="10"/>
  <c r="J230" i="10"/>
  <c r="H230" i="10"/>
  <c r="G230" i="10"/>
  <c r="F230" i="10"/>
  <c r="E230" i="10"/>
  <c r="A230" i="10"/>
  <c r="U229" i="10"/>
  <c r="S229" i="10"/>
  <c r="P229" i="10"/>
  <c r="K229" i="10"/>
  <c r="J229" i="10"/>
  <c r="H229" i="10"/>
  <c r="G229" i="10"/>
  <c r="F229" i="10"/>
  <c r="E229" i="10"/>
  <c r="A229" i="10"/>
  <c r="U228" i="10"/>
  <c r="S228" i="10"/>
  <c r="P228" i="10"/>
  <c r="N228" i="10"/>
  <c r="K228" i="10"/>
  <c r="J228" i="10"/>
  <c r="H228" i="10"/>
  <c r="G228" i="10"/>
  <c r="F228" i="10"/>
  <c r="E228" i="10"/>
  <c r="A228" i="10"/>
  <c r="U227" i="10"/>
  <c r="S227" i="10"/>
  <c r="P227" i="10"/>
  <c r="N227" i="10"/>
  <c r="K227" i="10"/>
  <c r="J227" i="10"/>
  <c r="H227" i="10"/>
  <c r="G227" i="10"/>
  <c r="F227" i="10"/>
  <c r="E227" i="10"/>
  <c r="A227" i="10"/>
  <c r="U226" i="10"/>
  <c r="S226" i="10"/>
  <c r="P226" i="10"/>
  <c r="K226" i="10"/>
  <c r="J226" i="10"/>
  <c r="H226" i="10"/>
  <c r="G226" i="10"/>
  <c r="F226" i="10"/>
  <c r="E226" i="10"/>
  <c r="A226" i="10"/>
  <c r="U225" i="10"/>
  <c r="S225" i="10"/>
  <c r="P225" i="10"/>
  <c r="N225" i="10"/>
  <c r="K225" i="10"/>
  <c r="J225" i="10"/>
  <c r="H225" i="10"/>
  <c r="G225" i="10"/>
  <c r="F225" i="10"/>
  <c r="E225" i="10"/>
  <c r="A225" i="10"/>
  <c r="U224" i="10"/>
  <c r="S224" i="10"/>
  <c r="P224" i="10"/>
  <c r="K224" i="10"/>
  <c r="J224" i="10"/>
  <c r="H224" i="10"/>
  <c r="G224" i="10"/>
  <c r="F224" i="10"/>
  <c r="E224" i="10"/>
  <c r="A224" i="10"/>
  <c r="U223" i="10"/>
  <c r="S223" i="10"/>
  <c r="P223" i="10"/>
  <c r="K223" i="10"/>
  <c r="J223" i="10"/>
  <c r="H223" i="10"/>
  <c r="G223" i="10"/>
  <c r="F223" i="10"/>
  <c r="E223" i="10"/>
  <c r="A223" i="10"/>
  <c r="U222" i="10"/>
  <c r="S222" i="10"/>
  <c r="P222" i="10"/>
  <c r="K222" i="10"/>
  <c r="J222" i="10"/>
  <c r="H222" i="10"/>
  <c r="G222" i="10"/>
  <c r="F222" i="10"/>
  <c r="E222" i="10"/>
  <c r="A222" i="10"/>
  <c r="U221" i="10"/>
  <c r="H221" i="10"/>
  <c r="G221" i="10"/>
  <c r="F221" i="10"/>
  <c r="E221" i="10"/>
  <c r="D221" i="10"/>
  <c r="A221" i="10"/>
  <c r="U220" i="10"/>
  <c r="S220" i="10"/>
  <c r="P220" i="10"/>
  <c r="K220" i="10"/>
  <c r="J220" i="10"/>
  <c r="H220" i="10"/>
  <c r="G220" i="10"/>
  <c r="F220" i="10"/>
  <c r="E220" i="10"/>
  <c r="A220" i="10"/>
  <c r="U219" i="10"/>
  <c r="S219" i="10"/>
  <c r="P219" i="10"/>
  <c r="N219" i="10"/>
  <c r="K219" i="10"/>
  <c r="J219" i="10"/>
  <c r="H219" i="10"/>
  <c r="G219" i="10"/>
  <c r="F219" i="10"/>
  <c r="E219" i="10"/>
  <c r="A219" i="10"/>
  <c r="U218" i="10"/>
  <c r="S218" i="10"/>
  <c r="P218" i="10"/>
  <c r="N218" i="10"/>
  <c r="K218" i="10"/>
  <c r="J218" i="10"/>
  <c r="H218" i="10"/>
  <c r="G218" i="10"/>
  <c r="F218" i="10"/>
  <c r="E218" i="10"/>
  <c r="A218" i="10"/>
  <c r="U217" i="10"/>
  <c r="S217" i="10"/>
  <c r="P217" i="10"/>
  <c r="N217" i="10"/>
  <c r="K217" i="10"/>
  <c r="J217" i="10"/>
  <c r="H217" i="10"/>
  <c r="G217" i="10"/>
  <c r="F217" i="10"/>
  <c r="E217" i="10"/>
  <c r="A217" i="10"/>
  <c r="U216" i="10"/>
  <c r="S216" i="10"/>
  <c r="P216" i="10"/>
  <c r="N216" i="10"/>
  <c r="K216" i="10"/>
  <c r="J216" i="10"/>
  <c r="H216" i="10"/>
  <c r="G216" i="10"/>
  <c r="F216" i="10"/>
  <c r="E216" i="10"/>
  <c r="A216" i="10"/>
  <c r="U215" i="10"/>
  <c r="S215" i="10"/>
  <c r="P215" i="10"/>
  <c r="N215" i="10"/>
  <c r="K215" i="10"/>
  <c r="J215" i="10"/>
  <c r="H215" i="10"/>
  <c r="G215" i="10"/>
  <c r="F215" i="10"/>
  <c r="E215" i="10"/>
  <c r="A215" i="10"/>
  <c r="U214" i="10"/>
  <c r="S214" i="10"/>
  <c r="P214" i="10"/>
  <c r="N214" i="10"/>
  <c r="K214" i="10"/>
  <c r="J214" i="10"/>
  <c r="H214" i="10"/>
  <c r="G214" i="10"/>
  <c r="F214" i="10"/>
  <c r="E214" i="10"/>
  <c r="A214" i="10"/>
  <c r="U213" i="10"/>
  <c r="S213" i="10"/>
  <c r="P213" i="10"/>
  <c r="N213" i="10"/>
  <c r="K213" i="10"/>
  <c r="J213" i="10"/>
  <c r="H213" i="10"/>
  <c r="G213" i="10"/>
  <c r="F213" i="10"/>
  <c r="E213" i="10"/>
  <c r="A213" i="10"/>
  <c r="U212" i="10"/>
  <c r="S212" i="10"/>
  <c r="P212" i="10"/>
  <c r="N212" i="10"/>
  <c r="K212" i="10"/>
  <c r="J212" i="10"/>
  <c r="H212" i="10"/>
  <c r="G212" i="10"/>
  <c r="F212" i="10"/>
  <c r="E212" i="10"/>
  <c r="A212" i="10"/>
  <c r="U211" i="10"/>
  <c r="S211" i="10"/>
  <c r="P211" i="10"/>
  <c r="N211" i="10"/>
  <c r="K211" i="10"/>
  <c r="J211" i="10"/>
  <c r="H211" i="10"/>
  <c r="G211" i="10"/>
  <c r="F211" i="10"/>
  <c r="E211" i="10"/>
  <c r="A211" i="10"/>
  <c r="U210" i="10"/>
  <c r="S210" i="10"/>
  <c r="P210" i="10"/>
  <c r="N210" i="10"/>
  <c r="K210" i="10"/>
  <c r="J210" i="10"/>
  <c r="H210" i="10"/>
  <c r="G210" i="10"/>
  <c r="F210" i="10"/>
  <c r="E210" i="10"/>
  <c r="A210" i="10"/>
  <c r="U209" i="10"/>
  <c r="H209" i="10"/>
  <c r="G209" i="10"/>
  <c r="F209" i="10"/>
  <c r="E209" i="10"/>
  <c r="D209" i="10"/>
  <c r="A209" i="10"/>
  <c r="U208" i="10"/>
  <c r="S208" i="10"/>
  <c r="P208" i="10"/>
  <c r="K208" i="10"/>
  <c r="J208" i="10"/>
  <c r="H208" i="10"/>
  <c r="G208" i="10"/>
  <c r="F208" i="10"/>
  <c r="E208" i="10"/>
  <c r="A208" i="10"/>
  <c r="U207" i="10"/>
  <c r="S207" i="10"/>
  <c r="P207" i="10"/>
  <c r="N207" i="10"/>
  <c r="K207" i="10"/>
  <c r="J207" i="10"/>
  <c r="H207" i="10"/>
  <c r="G207" i="10"/>
  <c r="F207" i="10"/>
  <c r="E207" i="10"/>
  <c r="A207" i="10"/>
  <c r="U206" i="10"/>
  <c r="S206" i="10"/>
  <c r="P206" i="10"/>
  <c r="N206" i="10"/>
  <c r="K206" i="10"/>
  <c r="J206" i="10"/>
  <c r="H206" i="10"/>
  <c r="G206" i="10"/>
  <c r="F206" i="10"/>
  <c r="E206" i="10"/>
  <c r="A206" i="10"/>
  <c r="U205" i="10"/>
  <c r="S205" i="10"/>
  <c r="P205" i="10"/>
  <c r="N205" i="10"/>
  <c r="K205" i="10"/>
  <c r="J205" i="10"/>
  <c r="H205" i="10"/>
  <c r="G205" i="10"/>
  <c r="F205" i="10"/>
  <c r="E205" i="10"/>
  <c r="A205" i="10"/>
  <c r="U204" i="10"/>
  <c r="S204" i="10"/>
  <c r="P204" i="10"/>
  <c r="N204" i="10"/>
  <c r="K204" i="10"/>
  <c r="J204" i="10"/>
  <c r="H204" i="10"/>
  <c r="G204" i="10"/>
  <c r="F204" i="10"/>
  <c r="E204" i="10"/>
  <c r="A204" i="10"/>
  <c r="U203" i="10"/>
  <c r="S203" i="10"/>
  <c r="P203" i="10"/>
  <c r="N203" i="10"/>
  <c r="K203" i="10"/>
  <c r="J203" i="10"/>
  <c r="H203" i="10"/>
  <c r="G203" i="10"/>
  <c r="F203" i="10"/>
  <c r="E203" i="10"/>
  <c r="A203" i="10"/>
  <c r="U202" i="10"/>
  <c r="S202" i="10"/>
  <c r="P202" i="10"/>
  <c r="N202" i="10"/>
  <c r="K202" i="10"/>
  <c r="J202" i="10"/>
  <c r="H202" i="10"/>
  <c r="G202" i="10"/>
  <c r="F202" i="10"/>
  <c r="E202" i="10"/>
  <c r="A202" i="10"/>
  <c r="U201" i="10"/>
  <c r="S201" i="10"/>
  <c r="P201" i="10"/>
  <c r="N201" i="10"/>
  <c r="K201" i="10"/>
  <c r="J201" i="10"/>
  <c r="H201" i="10"/>
  <c r="G201" i="10"/>
  <c r="F201" i="10"/>
  <c r="E201" i="10"/>
  <c r="A201" i="10"/>
  <c r="U200" i="10"/>
  <c r="S200" i="10"/>
  <c r="P200" i="10"/>
  <c r="N200" i="10"/>
  <c r="K200" i="10"/>
  <c r="J200" i="10"/>
  <c r="H200" i="10"/>
  <c r="G200" i="10"/>
  <c r="F200" i="10"/>
  <c r="E200" i="10"/>
  <c r="A200" i="10"/>
  <c r="U199" i="10"/>
  <c r="S199" i="10"/>
  <c r="P199" i="10"/>
  <c r="N199" i="10"/>
  <c r="K199" i="10"/>
  <c r="J199" i="10"/>
  <c r="H199" i="10"/>
  <c r="G199" i="10"/>
  <c r="F199" i="10"/>
  <c r="E199" i="10"/>
  <c r="A199" i="10"/>
  <c r="U198" i="10"/>
  <c r="S198" i="10"/>
  <c r="P198" i="10"/>
  <c r="N198" i="10"/>
  <c r="K198" i="10"/>
  <c r="J198" i="10"/>
  <c r="H198" i="10"/>
  <c r="G198" i="10"/>
  <c r="F198" i="10"/>
  <c r="E198" i="10"/>
  <c r="A198" i="10"/>
  <c r="U197" i="10"/>
  <c r="H197" i="10"/>
  <c r="G197" i="10"/>
  <c r="F197" i="10"/>
  <c r="E197" i="10"/>
  <c r="D197" i="10"/>
  <c r="A197" i="10"/>
  <c r="U196" i="10"/>
  <c r="S196" i="10"/>
  <c r="P196" i="10"/>
  <c r="N196" i="10"/>
  <c r="K196" i="10"/>
  <c r="J196" i="10"/>
  <c r="H196" i="10"/>
  <c r="G196" i="10"/>
  <c r="F196" i="10"/>
  <c r="E196" i="10"/>
  <c r="A196" i="10"/>
  <c r="U195" i="10"/>
  <c r="S195" i="10"/>
  <c r="P195" i="10"/>
  <c r="N195" i="10"/>
  <c r="K195" i="10"/>
  <c r="J195" i="10"/>
  <c r="H195" i="10"/>
  <c r="G195" i="10"/>
  <c r="F195" i="10"/>
  <c r="E195" i="10"/>
  <c r="A195" i="10"/>
  <c r="U194" i="10"/>
  <c r="S194" i="10"/>
  <c r="P194" i="10"/>
  <c r="N194" i="10"/>
  <c r="K194" i="10"/>
  <c r="J194" i="10"/>
  <c r="H194" i="10"/>
  <c r="G194" i="10"/>
  <c r="F194" i="10"/>
  <c r="E194" i="10"/>
  <c r="A194" i="10"/>
  <c r="U193" i="10"/>
  <c r="S193" i="10"/>
  <c r="P193" i="10"/>
  <c r="N193" i="10"/>
  <c r="K193" i="10"/>
  <c r="J193" i="10"/>
  <c r="H193" i="10"/>
  <c r="G193" i="10"/>
  <c r="F193" i="10"/>
  <c r="E193" i="10"/>
  <c r="A193" i="10"/>
  <c r="U192" i="10"/>
  <c r="S192" i="10"/>
  <c r="P192" i="10"/>
  <c r="N192" i="10"/>
  <c r="K192" i="10"/>
  <c r="J192" i="10"/>
  <c r="H192" i="10"/>
  <c r="G192" i="10"/>
  <c r="F192" i="10"/>
  <c r="E192" i="10"/>
  <c r="A192" i="10"/>
  <c r="U191" i="10"/>
  <c r="S191" i="10"/>
  <c r="P191" i="10"/>
  <c r="N191" i="10"/>
  <c r="K191" i="10"/>
  <c r="J191" i="10"/>
  <c r="H191" i="10"/>
  <c r="G191" i="10"/>
  <c r="F191" i="10"/>
  <c r="E191" i="10"/>
  <c r="A191" i="10"/>
  <c r="U190" i="10"/>
  <c r="S190" i="10"/>
  <c r="P190" i="10"/>
  <c r="N190" i="10"/>
  <c r="K190" i="10"/>
  <c r="J190" i="10"/>
  <c r="H190" i="10"/>
  <c r="G190" i="10"/>
  <c r="F190" i="10"/>
  <c r="E190" i="10"/>
  <c r="A190" i="10"/>
  <c r="U189" i="10"/>
  <c r="S189" i="10"/>
  <c r="P189" i="10"/>
  <c r="N189" i="10"/>
  <c r="K189" i="10"/>
  <c r="J189" i="10"/>
  <c r="H189" i="10"/>
  <c r="G189" i="10"/>
  <c r="F189" i="10"/>
  <c r="E189" i="10"/>
  <c r="A189" i="10"/>
  <c r="U188" i="10"/>
  <c r="S188" i="10"/>
  <c r="P188" i="10"/>
  <c r="N188" i="10"/>
  <c r="K188" i="10"/>
  <c r="J188" i="10"/>
  <c r="H188" i="10"/>
  <c r="G188" i="10"/>
  <c r="F188" i="10"/>
  <c r="E188" i="10"/>
  <c r="A188" i="10"/>
  <c r="U187" i="10"/>
  <c r="S187" i="10"/>
  <c r="P187" i="10"/>
  <c r="N187" i="10"/>
  <c r="K187" i="10"/>
  <c r="J187" i="10"/>
  <c r="H187" i="10"/>
  <c r="G187" i="10"/>
  <c r="F187" i="10"/>
  <c r="E187" i="10"/>
  <c r="A187" i="10"/>
  <c r="U186" i="10"/>
  <c r="S186" i="10"/>
  <c r="P186" i="10"/>
  <c r="N186" i="10"/>
  <c r="K186" i="10"/>
  <c r="J186" i="10"/>
  <c r="H186" i="10"/>
  <c r="G186" i="10"/>
  <c r="F186" i="10"/>
  <c r="E186" i="10"/>
  <c r="A186" i="10"/>
  <c r="U185" i="10"/>
  <c r="H185" i="10"/>
  <c r="G185" i="10"/>
  <c r="F185" i="10"/>
  <c r="E185" i="10"/>
  <c r="D185" i="10"/>
  <c r="A185" i="10"/>
  <c r="U184" i="10"/>
  <c r="S184" i="10"/>
  <c r="P184" i="10"/>
  <c r="K184" i="10"/>
  <c r="J184" i="10"/>
  <c r="H184" i="10"/>
  <c r="G184" i="10"/>
  <c r="F184" i="10"/>
  <c r="E184" i="10"/>
  <c r="A184" i="10"/>
  <c r="U183" i="10"/>
  <c r="S183" i="10"/>
  <c r="P183" i="10"/>
  <c r="N183" i="10"/>
  <c r="K183" i="10"/>
  <c r="J183" i="10"/>
  <c r="H183" i="10"/>
  <c r="G183" i="10"/>
  <c r="F183" i="10"/>
  <c r="E183" i="10"/>
  <c r="A183" i="10"/>
  <c r="U182" i="10"/>
  <c r="S182" i="10"/>
  <c r="P182" i="10"/>
  <c r="N182" i="10"/>
  <c r="K182" i="10"/>
  <c r="J182" i="10"/>
  <c r="H182" i="10"/>
  <c r="G182" i="10"/>
  <c r="F182" i="10"/>
  <c r="E182" i="10"/>
  <c r="A182" i="10"/>
  <c r="U181" i="10"/>
  <c r="S181" i="10"/>
  <c r="P181" i="10"/>
  <c r="N181" i="10"/>
  <c r="K181" i="10"/>
  <c r="J181" i="10"/>
  <c r="H181" i="10"/>
  <c r="G181" i="10"/>
  <c r="F181" i="10"/>
  <c r="E181" i="10"/>
  <c r="A181" i="10"/>
  <c r="U180" i="10"/>
  <c r="S180" i="10"/>
  <c r="P180" i="10"/>
  <c r="N180" i="10"/>
  <c r="K180" i="10"/>
  <c r="J180" i="10"/>
  <c r="H180" i="10"/>
  <c r="G180" i="10"/>
  <c r="F180" i="10"/>
  <c r="E180" i="10"/>
  <c r="A180" i="10"/>
  <c r="U179" i="10"/>
  <c r="S179" i="10"/>
  <c r="P179" i="10"/>
  <c r="N179" i="10"/>
  <c r="K179" i="10"/>
  <c r="J179" i="10"/>
  <c r="H179" i="10"/>
  <c r="G179" i="10"/>
  <c r="F179" i="10"/>
  <c r="E179" i="10"/>
  <c r="A179" i="10"/>
  <c r="U178" i="10"/>
  <c r="S178" i="10"/>
  <c r="P178" i="10"/>
  <c r="N178" i="10"/>
  <c r="K178" i="10"/>
  <c r="J178" i="10"/>
  <c r="H178" i="10"/>
  <c r="G178" i="10"/>
  <c r="F178" i="10"/>
  <c r="E178" i="10"/>
  <c r="A178" i="10"/>
  <c r="U177" i="10"/>
  <c r="S177" i="10"/>
  <c r="P177" i="10"/>
  <c r="N177" i="10"/>
  <c r="K177" i="10"/>
  <c r="J177" i="10"/>
  <c r="H177" i="10"/>
  <c r="G177" i="10"/>
  <c r="F177" i="10"/>
  <c r="E177" i="10"/>
  <c r="A177" i="10"/>
  <c r="U176" i="10"/>
  <c r="S176" i="10"/>
  <c r="P176" i="10"/>
  <c r="N176" i="10"/>
  <c r="K176" i="10"/>
  <c r="J176" i="10"/>
  <c r="H176" i="10"/>
  <c r="G176" i="10"/>
  <c r="F176" i="10"/>
  <c r="E176" i="10"/>
  <c r="A176" i="10"/>
  <c r="U175" i="10"/>
  <c r="S175" i="10"/>
  <c r="P175" i="10"/>
  <c r="N175" i="10"/>
  <c r="K175" i="10"/>
  <c r="J175" i="10"/>
  <c r="H175" i="10"/>
  <c r="G175" i="10"/>
  <c r="F175" i="10"/>
  <c r="E175" i="10"/>
  <c r="A175" i="10"/>
  <c r="U174" i="10"/>
  <c r="S174" i="10"/>
  <c r="P174" i="10"/>
  <c r="N174" i="10"/>
  <c r="K174" i="10"/>
  <c r="J174" i="10"/>
  <c r="H174" i="10"/>
  <c r="G174" i="10"/>
  <c r="F174" i="10"/>
  <c r="E174" i="10"/>
  <c r="A174" i="10"/>
  <c r="U173" i="10"/>
  <c r="H173" i="10"/>
  <c r="G173" i="10"/>
  <c r="F173" i="10"/>
  <c r="E173" i="10"/>
  <c r="D173" i="10"/>
  <c r="A173" i="10"/>
  <c r="U172" i="10"/>
  <c r="S172" i="10"/>
  <c r="P172" i="10"/>
  <c r="K172" i="10"/>
  <c r="J172" i="10"/>
  <c r="H172" i="10"/>
  <c r="G172" i="10"/>
  <c r="F172" i="10"/>
  <c r="E172" i="10"/>
  <c r="A172" i="10"/>
  <c r="U171" i="10"/>
  <c r="S171" i="10"/>
  <c r="P171" i="10"/>
  <c r="K171" i="10"/>
  <c r="J171" i="10"/>
  <c r="H171" i="10"/>
  <c r="G171" i="10"/>
  <c r="F171" i="10"/>
  <c r="E171" i="10"/>
  <c r="A171" i="10"/>
  <c r="U170" i="10"/>
  <c r="S170" i="10"/>
  <c r="P170" i="10"/>
  <c r="K170" i="10"/>
  <c r="J170" i="10"/>
  <c r="H170" i="10"/>
  <c r="G170" i="10"/>
  <c r="F170" i="10"/>
  <c r="E170" i="10"/>
  <c r="A170" i="10"/>
  <c r="U169" i="10"/>
  <c r="S169" i="10"/>
  <c r="P169" i="10"/>
  <c r="K169" i="10"/>
  <c r="J169" i="10"/>
  <c r="H169" i="10"/>
  <c r="G169" i="10"/>
  <c r="F169" i="10"/>
  <c r="E169" i="10"/>
  <c r="A169" i="10"/>
  <c r="U168" i="10"/>
  <c r="S168" i="10"/>
  <c r="P168" i="10"/>
  <c r="K168" i="10"/>
  <c r="J168" i="10"/>
  <c r="H168" i="10"/>
  <c r="G168" i="10"/>
  <c r="F168" i="10"/>
  <c r="E168" i="10"/>
  <c r="A168" i="10"/>
  <c r="U167" i="10"/>
  <c r="S167" i="10"/>
  <c r="P167" i="10"/>
  <c r="K167" i="10"/>
  <c r="J167" i="10"/>
  <c r="H167" i="10"/>
  <c r="G167" i="10"/>
  <c r="F167" i="10"/>
  <c r="E167" i="10"/>
  <c r="A167" i="10"/>
  <c r="U166" i="10"/>
  <c r="S166" i="10"/>
  <c r="P166" i="10"/>
  <c r="K166" i="10"/>
  <c r="J166" i="10"/>
  <c r="H166" i="10"/>
  <c r="G166" i="10"/>
  <c r="F166" i="10"/>
  <c r="E166" i="10"/>
  <c r="A166" i="10"/>
  <c r="U165" i="10"/>
  <c r="S165" i="10"/>
  <c r="P165" i="10"/>
  <c r="K165" i="10"/>
  <c r="J165" i="10"/>
  <c r="H165" i="10"/>
  <c r="G165" i="10"/>
  <c r="F165" i="10"/>
  <c r="E165" i="10"/>
  <c r="A165" i="10"/>
  <c r="U164" i="10"/>
  <c r="S164" i="10"/>
  <c r="P164" i="10"/>
  <c r="K164" i="10"/>
  <c r="J164" i="10"/>
  <c r="H164" i="10"/>
  <c r="G164" i="10"/>
  <c r="F164" i="10"/>
  <c r="E164" i="10"/>
  <c r="A164" i="10"/>
  <c r="U163" i="10"/>
  <c r="S163" i="10"/>
  <c r="P163" i="10"/>
  <c r="K163" i="10"/>
  <c r="J163" i="10"/>
  <c r="H163" i="10"/>
  <c r="G163" i="10"/>
  <c r="F163" i="10"/>
  <c r="E163" i="10"/>
  <c r="A163" i="10"/>
  <c r="U162" i="10"/>
  <c r="S162" i="10"/>
  <c r="P162" i="10"/>
  <c r="K162" i="10"/>
  <c r="J162" i="10"/>
  <c r="H162" i="10"/>
  <c r="G162" i="10"/>
  <c r="F162" i="10"/>
  <c r="E162" i="10"/>
  <c r="A162" i="10"/>
  <c r="G161" i="10"/>
  <c r="A161" i="10"/>
  <c r="U160" i="10"/>
  <c r="S160" i="10"/>
  <c r="P160" i="10"/>
  <c r="N160" i="10"/>
  <c r="K160" i="10"/>
  <c r="J160" i="10"/>
  <c r="H160" i="10"/>
  <c r="G160" i="10"/>
  <c r="F160" i="10"/>
  <c r="E160" i="10"/>
  <c r="A160" i="10"/>
  <c r="U159" i="10"/>
  <c r="S159" i="10"/>
  <c r="P159" i="10"/>
  <c r="N159" i="10"/>
  <c r="K159" i="10"/>
  <c r="J159" i="10"/>
  <c r="H159" i="10"/>
  <c r="G159" i="10"/>
  <c r="F159" i="10"/>
  <c r="E159" i="10"/>
  <c r="A159" i="10"/>
  <c r="U158" i="10"/>
  <c r="S158" i="10"/>
  <c r="P158" i="10"/>
  <c r="N158" i="10"/>
  <c r="K158" i="10"/>
  <c r="J158" i="10"/>
  <c r="H158" i="10"/>
  <c r="G158" i="10"/>
  <c r="F158" i="10"/>
  <c r="E158" i="10"/>
  <c r="A158" i="10"/>
  <c r="U157" i="10"/>
  <c r="S157" i="10"/>
  <c r="P157" i="10"/>
  <c r="N157" i="10"/>
  <c r="K157" i="10"/>
  <c r="J157" i="10"/>
  <c r="H157" i="10"/>
  <c r="G157" i="10"/>
  <c r="F157" i="10"/>
  <c r="E157" i="10"/>
  <c r="A157" i="10"/>
  <c r="U156" i="10"/>
  <c r="S156" i="10"/>
  <c r="P156" i="10"/>
  <c r="N156" i="10"/>
  <c r="K156" i="10"/>
  <c r="J156" i="10"/>
  <c r="H156" i="10"/>
  <c r="G156" i="10"/>
  <c r="F156" i="10"/>
  <c r="E156" i="10"/>
  <c r="A156" i="10"/>
  <c r="U155" i="10"/>
  <c r="S155" i="10"/>
  <c r="P155" i="10"/>
  <c r="K155" i="10"/>
  <c r="J155" i="10"/>
  <c r="H155" i="10"/>
  <c r="G155" i="10"/>
  <c r="F155" i="10"/>
  <c r="E155" i="10"/>
  <c r="A155" i="10"/>
  <c r="U154" i="10"/>
  <c r="S154" i="10"/>
  <c r="P154" i="10"/>
  <c r="K154" i="10"/>
  <c r="J154" i="10"/>
  <c r="H154" i="10"/>
  <c r="G154" i="10"/>
  <c r="F154" i="10"/>
  <c r="E154" i="10"/>
  <c r="A154" i="10"/>
  <c r="U153" i="10"/>
  <c r="S153" i="10"/>
  <c r="P153" i="10"/>
  <c r="N153" i="10"/>
  <c r="K153" i="10"/>
  <c r="J153" i="10"/>
  <c r="H153" i="10"/>
  <c r="G153" i="10"/>
  <c r="F153" i="10"/>
  <c r="E153" i="10"/>
  <c r="A153" i="10"/>
  <c r="U152" i="10"/>
  <c r="S152" i="10"/>
  <c r="P152" i="10"/>
  <c r="N152" i="10"/>
  <c r="K152" i="10"/>
  <c r="J152" i="10"/>
  <c r="H152" i="10"/>
  <c r="G152" i="10"/>
  <c r="F152" i="10"/>
  <c r="E152" i="10"/>
  <c r="A152" i="10"/>
  <c r="U151" i="10"/>
  <c r="S151" i="10"/>
  <c r="P151" i="10"/>
  <c r="K151" i="10"/>
  <c r="J151" i="10"/>
  <c r="H151" i="10"/>
  <c r="G151" i="10"/>
  <c r="F151" i="10"/>
  <c r="E151" i="10"/>
  <c r="A151" i="10"/>
  <c r="U150" i="10"/>
  <c r="S150" i="10"/>
  <c r="P150" i="10"/>
  <c r="N150" i="10"/>
  <c r="K150" i="10"/>
  <c r="J150" i="10"/>
  <c r="H150" i="10"/>
  <c r="G150" i="10"/>
  <c r="F150" i="10"/>
  <c r="E150" i="10"/>
  <c r="A150" i="10"/>
  <c r="U149" i="10"/>
  <c r="S149" i="10"/>
  <c r="P149" i="10"/>
  <c r="N149" i="10"/>
  <c r="K149" i="10"/>
  <c r="J149" i="10"/>
  <c r="H149" i="10"/>
  <c r="G149" i="10"/>
  <c r="F149" i="10"/>
  <c r="E149" i="10"/>
  <c r="A149" i="10"/>
  <c r="U148" i="10"/>
  <c r="S148" i="10"/>
  <c r="P148" i="10"/>
  <c r="K148" i="10"/>
  <c r="J148" i="10"/>
  <c r="H148" i="10"/>
  <c r="G148" i="10"/>
  <c r="F148" i="10"/>
  <c r="E148" i="10"/>
  <c r="A148" i="10"/>
  <c r="U147" i="10"/>
  <c r="S147" i="10"/>
  <c r="P147" i="10"/>
  <c r="N147" i="10"/>
  <c r="K147" i="10"/>
  <c r="J147" i="10"/>
  <c r="H147" i="10"/>
  <c r="G147" i="10"/>
  <c r="F147" i="10"/>
  <c r="E147" i="10"/>
  <c r="A147" i="10"/>
  <c r="U146" i="10"/>
  <c r="S146" i="10"/>
  <c r="P146" i="10"/>
  <c r="N146" i="10"/>
  <c r="K146" i="10"/>
  <c r="J146" i="10"/>
  <c r="H146" i="10"/>
  <c r="G146" i="10"/>
  <c r="F146" i="10"/>
  <c r="E146" i="10"/>
  <c r="A146" i="10"/>
  <c r="U145" i="10"/>
  <c r="S145" i="10"/>
  <c r="P145" i="10"/>
  <c r="N145" i="10"/>
  <c r="K145" i="10"/>
  <c r="J145" i="10"/>
  <c r="H145" i="10"/>
  <c r="G145" i="10"/>
  <c r="F145" i="10"/>
  <c r="E145" i="10"/>
  <c r="A145" i="10"/>
  <c r="U144" i="10"/>
  <c r="S144" i="10"/>
  <c r="P144" i="10"/>
  <c r="N144" i="10"/>
  <c r="K144" i="10"/>
  <c r="J144" i="10"/>
  <c r="H144" i="10"/>
  <c r="G144" i="10"/>
  <c r="F144" i="10"/>
  <c r="E144" i="10"/>
  <c r="A144" i="10"/>
  <c r="U143" i="10"/>
  <c r="S143" i="10"/>
  <c r="P143" i="10"/>
  <c r="K143" i="10"/>
  <c r="J143" i="10"/>
  <c r="H143" i="10"/>
  <c r="G143" i="10"/>
  <c r="F143" i="10"/>
  <c r="E143" i="10"/>
  <c r="A143" i="10"/>
  <c r="U142" i="10"/>
  <c r="S142" i="10"/>
  <c r="P142" i="10"/>
  <c r="N142" i="10"/>
  <c r="K142" i="10"/>
  <c r="J142" i="10"/>
  <c r="H142" i="10"/>
  <c r="G142" i="10"/>
  <c r="F142" i="10"/>
  <c r="E142" i="10"/>
  <c r="A142" i="10"/>
  <c r="U141" i="10"/>
  <c r="S141" i="10"/>
  <c r="P141" i="10"/>
  <c r="N141" i="10"/>
  <c r="K141" i="10"/>
  <c r="J141" i="10"/>
  <c r="H141" i="10"/>
  <c r="G141" i="10"/>
  <c r="F141" i="10"/>
  <c r="E141" i="10"/>
  <c r="A141" i="10"/>
  <c r="U140" i="10"/>
  <c r="H140" i="10"/>
  <c r="G140" i="10"/>
  <c r="F140" i="10"/>
  <c r="E140" i="10"/>
  <c r="D140" i="10"/>
  <c r="A140" i="10"/>
  <c r="U139" i="10"/>
  <c r="S139" i="10"/>
  <c r="P139" i="10"/>
  <c r="K139" i="10"/>
  <c r="J139" i="10"/>
  <c r="H139" i="10"/>
  <c r="G139" i="10"/>
  <c r="F139" i="10"/>
  <c r="E139" i="10"/>
  <c r="A139" i="10"/>
  <c r="U138" i="10"/>
  <c r="S138" i="10"/>
  <c r="P138" i="10"/>
  <c r="N138" i="10"/>
  <c r="K138" i="10"/>
  <c r="J138" i="10"/>
  <c r="H138" i="10"/>
  <c r="G138" i="10"/>
  <c r="F138" i="10"/>
  <c r="E138" i="10"/>
  <c r="A138" i="10"/>
  <c r="U137" i="10"/>
  <c r="S137" i="10"/>
  <c r="P137" i="10"/>
  <c r="K137" i="10"/>
  <c r="J137" i="10"/>
  <c r="H137" i="10"/>
  <c r="G137" i="10"/>
  <c r="F137" i="10"/>
  <c r="E137" i="10"/>
  <c r="A137" i="10"/>
  <c r="U136" i="10"/>
  <c r="S136" i="10"/>
  <c r="P136" i="10"/>
  <c r="N136" i="10"/>
  <c r="K136" i="10"/>
  <c r="J136" i="10"/>
  <c r="H136" i="10"/>
  <c r="G136" i="10"/>
  <c r="F136" i="10"/>
  <c r="E136" i="10"/>
  <c r="A136" i="10"/>
  <c r="U135" i="10"/>
  <c r="S135" i="10"/>
  <c r="P135" i="10"/>
  <c r="N135" i="10"/>
  <c r="K135" i="10"/>
  <c r="J135" i="10"/>
  <c r="H135" i="10"/>
  <c r="G135" i="10"/>
  <c r="F135" i="10"/>
  <c r="E135" i="10"/>
  <c r="A135" i="10"/>
  <c r="U134" i="10"/>
  <c r="S134" i="10"/>
  <c r="P134" i="10"/>
  <c r="N134" i="10"/>
  <c r="K134" i="10"/>
  <c r="J134" i="10"/>
  <c r="H134" i="10"/>
  <c r="G134" i="10"/>
  <c r="F134" i="10"/>
  <c r="E134" i="10"/>
  <c r="A134" i="10"/>
  <c r="U133" i="10"/>
  <c r="S133" i="10"/>
  <c r="P133" i="10"/>
  <c r="N133" i="10"/>
  <c r="K133" i="10"/>
  <c r="J133" i="10"/>
  <c r="H133" i="10"/>
  <c r="G133" i="10"/>
  <c r="F133" i="10"/>
  <c r="E133" i="10"/>
  <c r="A133" i="10"/>
  <c r="U132" i="10"/>
  <c r="S132" i="10"/>
  <c r="P132" i="10"/>
  <c r="N132" i="10"/>
  <c r="K132" i="10"/>
  <c r="J132" i="10"/>
  <c r="H132" i="10"/>
  <c r="G132" i="10"/>
  <c r="F132" i="10"/>
  <c r="E132" i="10"/>
  <c r="A132" i="10"/>
  <c r="U131" i="10"/>
  <c r="S131" i="10"/>
  <c r="P131" i="10"/>
  <c r="K131" i="10"/>
  <c r="J131" i="10"/>
  <c r="H131" i="10"/>
  <c r="G131" i="10"/>
  <c r="F131" i="10"/>
  <c r="E131" i="10"/>
  <c r="A131" i="10"/>
  <c r="U130" i="10"/>
  <c r="S130" i="10"/>
  <c r="P130" i="10"/>
  <c r="K130" i="10"/>
  <c r="J130" i="10"/>
  <c r="H130" i="10"/>
  <c r="G130" i="10"/>
  <c r="F130" i="10"/>
  <c r="E130" i="10"/>
  <c r="A130" i="10"/>
  <c r="U129" i="10"/>
  <c r="S129" i="10"/>
  <c r="P129" i="10"/>
  <c r="N129" i="10"/>
  <c r="K129" i="10"/>
  <c r="J129" i="10"/>
  <c r="H129" i="10"/>
  <c r="G129" i="10"/>
  <c r="F129" i="10"/>
  <c r="E129" i="10"/>
  <c r="A129" i="10"/>
  <c r="U128" i="10"/>
  <c r="S128" i="10"/>
  <c r="P128" i="10"/>
  <c r="N128" i="10"/>
  <c r="K128" i="10"/>
  <c r="J128" i="10"/>
  <c r="H128" i="10"/>
  <c r="G128" i="10"/>
  <c r="F128" i="10"/>
  <c r="E128" i="10"/>
  <c r="A128" i="10"/>
  <c r="U127" i="10"/>
  <c r="S127" i="10"/>
  <c r="P127" i="10"/>
  <c r="K127" i="10"/>
  <c r="J127" i="10"/>
  <c r="H127" i="10"/>
  <c r="G127" i="10"/>
  <c r="F127" i="10"/>
  <c r="E127" i="10"/>
  <c r="A127" i="10"/>
  <c r="U126" i="10"/>
  <c r="S126" i="10"/>
  <c r="P126" i="10"/>
  <c r="N126" i="10"/>
  <c r="K126" i="10"/>
  <c r="J126" i="10"/>
  <c r="H126" i="10"/>
  <c r="G126" i="10"/>
  <c r="F126" i="10"/>
  <c r="E126" i="10"/>
  <c r="A126" i="10"/>
  <c r="U125" i="10"/>
  <c r="S125" i="10"/>
  <c r="P125" i="10"/>
  <c r="K125" i="10"/>
  <c r="J125" i="10"/>
  <c r="H125" i="10"/>
  <c r="G125" i="10"/>
  <c r="F125" i="10"/>
  <c r="E125" i="10"/>
  <c r="A125" i="10"/>
  <c r="U124" i="10"/>
  <c r="S124" i="10"/>
  <c r="P124" i="10"/>
  <c r="K124" i="10"/>
  <c r="J124" i="10"/>
  <c r="H124" i="10"/>
  <c r="G124" i="10"/>
  <c r="F124" i="10"/>
  <c r="E124" i="10"/>
  <c r="A124" i="10"/>
  <c r="U123" i="10"/>
  <c r="S123" i="10"/>
  <c r="P123" i="10"/>
  <c r="K123" i="10"/>
  <c r="J123" i="10"/>
  <c r="H123" i="10"/>
  <c r="G123" i="10"/>
  <c r="F123" i="10"/>
  <c r="E123" i="10"/>
  <c r="A123" i="10"/>
  <c r="U122" i="10"/>
  <c r="S122" i="10"/>
  <c r="P122" i="10"/>
  <c r="K122" i="10"/>
  <c r="J122" i="10"/>
  <c r="H122" i="10"/>
  <c r="G122" i="10"/>
  <c r="F122" i="10"/>
  <c r="E122" i="10"/>
  <c r="A122" i="10"/>
  <c r="U121" i="10"/>
  <c r="S121" i="10"/>
  <c r="P121" i="10"/>
  <c r="K121" i="10"/>
  <c r="J121" i="10"/>
  <c r="H121" i="10"/>
  <c r="G121" i="10"/>
  <c r="F121" i="10"/>
  <c r="E121" i="10"/>
  <c r="A121" i="10"/>
  <c r="U120" i="10"/>
  <c r="S120" i="10"/>
  <c r="P120" i="10"/>
  <c r="N120" i="10"/>
  <c r="K120" i="10"/>
  <c r="J120" i="10"/>
  <c r="H120" i="10"/>
  <c r="G120" i="10"/>
  <c r="F120" i="10"/>
  <c r="E120" i="10"/>
  <c r="A120" i="10"/>
  <c r="U119" i="10"/>
  <c r="S119" i="10"/>
  <c r="P119" i="10"/>
  <c r="N119" i="10"/>
  <c r="K119" i="10"/>
  <c r="J119" i="10"/>
  <c r="H119" i="10"/>
  <c r="G119" i="10"/>
  <c r="F119" i="10"/>
  <c r="E119" i="10"/>
  <c r="A119" i="10"/>
  <c r="U118" i="10"/>
  <c r="S118" i="10"/>
  <c r="P118" i="10"/>
  <c r="K118" i="10"/>
  <c r="J118" i="10"/>
  <c r="H118" i="10"/>
  <c r="G118" i="10"/>
  <c r="F118" i="10"/>
  <c r="E118" i="10"/>
  <c r="A118" i="10"/>
  <c r="U117" i="10"/>
  <c r="S117" i="10"/>
  <c r="P117" i="10"/>
  <c r="K117" i="10"/>
  <c r="J117" i="10"/>
  <c r="H117" i="10"/>
  <c r="G117" i="10"/>
  <c r="F117" i="10"/>
  <c r="E117" i="10"/>
  <c r="A117" i="10"/>
  <c r="U116" i="10"/>
  <c r="S116" i="10"/>
  <c r="P116" i="10"/>
  <c r="K116" i="10"/>
  <c r="J116" i="10"/>
  <c r="H116" i="10"/>
  <c r="G116" i="10"/>
  <c r="F116" i="10"/>
  <c r="E116" i="10"/>
  <c r="A116" i="10"/>
  <c r="U115" i="10"/>
  <c r="S115" i="10"/>
  <c r="P115" i="10"/>
  <c r="K115" i="10"/>
  <c r="J115" i="10"/>
  <c r="H115" i="10"/>
  <c r="G115" i="10"/>
  <c r="F115" i="10"/>
  <c r="E115" i="10"/>
  <c r="A115" i="10"/>
  <c r="U114" i="10"/>
  <c r="S114" i="10"/>
  <c r="P114" i="10"/>
  <c r="K114" i="10"/>
  <c r="J114" i="10"/>
  <c r="H114" i="10"/>
  <c r="G114" i="10"/>
  <c r="F114" i="10"/>
  <c r="E114" i="10"/>
  <c r="A114" i="10"/>
  <c r="U113" i="10"/>
  <c r="S113" i="10"/>
  <c r="P113" i="10"/>
  <c r="K113" i="10"/>
  <c r="J113" i="10"/>
  <c r="H113" i="10"/>
  <c r="G113" i="10"/>
  <c r="F113" i="10"/>
  <c r="E113" i="10"/>
  <c r="A113" i="10"/>
  <c r="U112" i="10"/>
  <c r="S112" i="10"/>
  <c r="P112" i="10"/>
  <c r="K112" i="10"/>
  <c r="J112" i="10"/>
  <c r="H112" i="10"/>
  <c r="G112" i="10"/>
  <c r="F112" i="10"/>
  <c r="E112" i="10"/>
  <c r="A112" i="10"/>
  <c r="U111" i="10"/>
  <c r="S111" i="10"/>
  <c r="P111" i="10"/>
  <c r="K111" i="10"/>
  <c r="J111" i="10"/>
  <c r="H111" i="10"/>
  <c r="G111" i="10"/>
  <c r="F111" i="10"/>
  <c r="E111" i="10"/>
  <c r="A111" i="10"/>
  <c r="U110" i="10"/>
  <c r="S110" i="10"/>
  <c r="P110" i="10"/>
  <c r="K110" i="10"/>
  <c r="J110" i="10"/>
  <c r="H110" i="10"/>
  <c r="G110" i="10"/>
  <c r="F110" i="10"/>
  <c r="E110" i="10"/>
  <c r="A110" i="10"/>
  <c r="U109" i="10"/>
  <c r="S109" i="10"/>
  <c r="P109" i="10"/>
  <c r="K109" i="10"/>
  <c r="J109" i="10"/>
  <c r="H109" i="10"/>
  <c r="G109" i="10"/>
  <c r="F109" i="10"/>
  <c r="E109" i="10"/>
  <c r="A109" i="10"/>
  <c r="U108" i="10"/>
  <c r="S108" i="10"/>
  <c r="P108" i="10"/>
  <c r="K108" i="10"/>
  <c r="J108" i="10"/>
  <c r="H108" i="10"/>
  <c r="G108" i="10"/>
  <c r="F108" i="10"/>
  <c r="E108" i="10"/>
  <c r="A108" i="10"/>
  <c r="U107" i="10"/>
  <c r="S107" i="10"/>
  <c r="P107" i="10"/>
  <c r="N107" i="10"/>
  <c r="K107" i="10"/>
  <c r="J107" i="10"/>
  <c r="H107" i="10"/>
  <c r="G107" i="10"/>
  <c r="F107" i="10"/>
  <c r="E107" i="10"/>
  <c r="A107" i="10"/>
  <c r="U106" i="10"/>
  <c r="S106" i="10"/>
  <c r="P106" i="10"/>
  <c r="N106" i="10"/>
  <c r="K106" i="10"/>
  <c r="J106" i="10"/>
  <c r="H106" i="10"/>
  <c r="G106" i="10"/>
  <c r="F106" i="10"/>
  <c r="E106" i="10"/>
  <c r="A106" i="10"/>
  <c r="U105" i="10"/>
  <c r="S105" i="10"/>
  <c r="P105" i="10"/>
  <c r="N105" i="10"/>
  <c r="K105" i="10"/>
  <c r="J105" i="10"/>
  <c r="H105" i="10"/>
  <c r="G105" i="10"/>
  <c r="F105" i="10"/>
  <c r="E105" i="10"/>
  <c r="A105" i="10"/>
  <c r="U104" i="10"/>
  <c r="S104" i="10"/>
  <c r="P104" i="10"/>
  <c r="N104" i="10"/>
  <c r="K104" i="10"/>
  <c r="J104" i="10"/>
  <c r="H104" i="10"/>
  <c r="G104" i="10"/>
  <c r="F104" i="10"/>
  <c r="E104" i="10"/>
  <c r="A104" i="10"/>
  <c r="U103" i="10"/>
  <c r="S103" i="10"/>
  <c r="P103" i="10"/>
  <c r="N103" i="10"/>
  <c r="K103" i="10"/>
  <c r="J103" i="10"/>
  <c r="H103" i="10"/>
  <c r="G103" i="10"/>
  <c r="F103" i="10"/>
  <c r="E103" i="10"/>
  <c r="A103" i="10"/>
  <c r="U102" i="10"/>
  <c r="S102" i="10"/>
  <c r="P102" i="10"/>
  <c r="N102" i="10"/>
  <c r="K102" i="10"/>
  <c r="J102" i="10"/>
  <c r="H102" i="10"/>
  <c r="G102" i="10"/>
  <c r="F102" i="10"/>
  <c r="E102" i="10"/>
  <c r="A102" i="10"/>
  <c r="U101" i="10"/>
  <c r="S101" i="10"/>
  <c r="P101" i="10"/>
  <c r="N101" i="10"/>
  <c r="K101" i="10"/>
  <c r="J101" i="10"/>
  <c r="H101" i="10"/>
  <c r="G101" i="10"/>
  <c r="F101" i="10"/>
  <c r="E101" i="10"/>
  <c r="A101" i="10"/>
  <c r="U100" i="10"/>
  <c r="S100" i="10"/>
  <c r="P100" i="10"/>
  <c r="N100" i="10"/>
  <c r="K100" i="10"/>
  <c r="J100" i="10"/>
  <c r="H100" i="10"/>
  <c r="G100" i="10"/>
  <c r="F100" i="10"/>
  <c r="E100" i="10"/>
  <c r="A100" i="10"/>
  <c r="U99" i="10"/>
  <c r="S99" i="10"/>
  <c r="P99" i="10"/>
  <c r="N99" i="10"/>
  <c r="K99" i="10"/>
  <c r="J99" i="10"/>
  <c r="H99" i="10"/>
  <c r="G99" i="10"/>
  <c r="F99" i="10"/>
  <c r="E99" i="10"/>
  <c r="A99" i="10"/>
  <c r="U98" i="10"/>
  <c r="S98" i="10"/>
  <c r="P98" i="10"/>
  <c r="N98" i="10"/>
  <c r="K98" i="10"/>
  <c r="J98" i="10"/>
  <c r="H98" i="10"/>
  <c r="G98" i="10"/>
  <c r="F98" i="10"/>
  <c r="E98" i="10"/>
  <c r="A98" i="10"/>
  <c r="U97" i="10"/>
  <c r="S97" i="10"/>
  <c r="P97" i="10"/>
  <c r="K97" i="10"/>
  <c r="J97" i="10"/>
  <c r="H97" i="10"/>
  <c r="G97" i="10"/>
  <c r="F97" i="10"/>
  <c r="E97" i="10"/>
  <c r="A97" i="10"/>
  <c r="U96" i="10"/>
  <c r="S96" i="10"/>
  <c r="P96" i="10"/>
  <c r="K96" i="10"/>
  <c r="J96" i="10"/>
  <c r="H96" i="10"/>
  <c r="G96" i="10"/>
  <c r="F96" i="10"/>
  <c r="E96" i="10"/>
  <c r="A96" i="10"/>
  <c r="U95" i="10"/>
  <c r="S95" i="10"/>
  <c r="P95" i="10"/>
  <c r="N95" i="10"/>
  <c r="K95" i="10"/>
  <c r="J95" i="10"/>
  <c r="H95" i="10"/>
  <c r="G95" i="10"/>
  <c r="F95" i="10"/>
  <c r="E95" i="10"/>
  <c r="A95" i="10"/>
  <c r="U94" i="10"/>
  <c r="S94" i="10"/>
  <c r="P94" i="10"/>
  <c r="N94" i="10"/>
  <c r="K94" i="10"/>
  <c r="J94" i="10"/>
  <c r="H94" i="10"/>
  <c r="G94" i="10"/>
  <c r="F94" i="10"/>
  <c r="E94" i="10"/>
  <c r="A94" i="10"/>
  <c r="U93" i="10"/>
  <c r="S93" i="10"/>
  <c r="P93" i="10"/>
  <c r="N93" i="10"/>
  <c r="K93" i="10"/>
  <c r="J93" i="10"/>
  <c r="H93" i="10"/>
  <c r="G93" i="10"/>
  <c r="F93" i="10"/>
  <c r="E93" i="10"/>
  <c r="A93" i="10"/>
  <c r="U92" i="10"/>
  <c r="S92" i="10"/>
  <c r="P92" i="10"/>
  <c r="N92" i="10"/>
  <c r="K92" i="10"/>
  <c r="J92" i="10"/>
  <c r="H92" i="10"/>
  <c r="G92" i="10"/>
  <c r="F92" i="10"/>
  <c r="E92" i="10"/>
  <c r="A92" i="10"/>
  <c r="U91" i="10"/>
  <c r="S91" i="10"/>
  <c r="P91" i="10"/>
  <c r="N91" i="10"/>
  <c r="K91" i="10"/>
  <c r="J91" i="10"/>
  <c r="H91" i="10"/>
  <c r="G91" i="10"/>
  <c r="F91" i="10"/>
  <c r="E91" i="10"/>
  <c r="A91" i="10"/>
  <c r="U90" i="10"/>
  <c r="S90" i="10"/>
  <c r="P90" i="10"/>
  <c r="N90" i="10"/>
  <c r="K90" i="10"/>
  <c r="J90" i="10"/>
  <c r="H90" i="10"/>
  <c r="G90" i="10"/>
  <c r="F90" i="10"/>
  <c r="E90" i="10"/>
  <c r="A90" i="10"/>
  <c r="U89" i="10"/>
  <c r="S89" i="10"/>
  <c r="P89" i="10"/>
  <c r="N89" i="10"/>
  <c r="K89" i="10"/>
  <c r="J89" i="10"/>
  <c r="H89" i="10"/>
  <c r="G89" i="10"/>
  <c r="F89" i="10"/>
  <c r="E89" i="10"/>
  <c r="A89" i="10"/>
  <c r="U88" i="10"/>
  <c r="S88" i="10"/>
  <c r="P88" i="10"/>
  <c r="K88" i="10"/>
  <c r="J88" i="10"/>
  <c r="H88" i="10"/>
  <c r="G88" i="10"/>
  <c r="F88" i="10"/>
  <c r="E88" i="10"/>
  <c r="A88" i="10"/>
  <c r="U87" i="10"/>
  <c r="S87" i="10"/>
  <c r="P87" i="10"/>
  <c r="K87" i="10"/>
  <c r="J87" i="10"/>
  <c r="H87" i="10"/>
  <c r="G87" i="10"/>
  <c r="F87" i="10"/>
  <c r="E87" i="10"/>
  <c r="A87" i="10"/>
  <c r="U86" i="10"/>
  <c r="S86" i="10"/>
  <c r="P86" i="10"/>
  <c r="K86" i="10"/>
  <c r="J86" i="10"/>
  <c r="H86" i="10"/>
  <c r="G86" i="10"/>
  <c r="F86" i="10"/>
  <c r="E86" i="10"/>
  <c r="A86" i="10"/>
  <c r="U85" i="10"/>
  <c r="S85" i="10"/>
  <c r="P85" i="10"/>
  <c r="N85" i="10"/>
  <c r="K85" i="10"/>
  <c r="J85" i="10"/>
  <c r="H85" i="10"/>
  <c r="G85" i="10"/>
  <c r="F85" i="10"/>
  <c r="E85" i="10"/>
  <c r="A85" i="10"/>
  <c r="U84" i="10"/>
  <c r="S84" i="10"/>
  <c r="P84" i="10"/>
  <c r="N84" i="10"/>
  <c r="K84" i="10"/>
  <c r="J84" i="10"/>
  <c r="H84" i="10"/>
  <c r="G84" i="10"/>
  <c r="F84" i="10"/>
  <c r="E84" i="10"/>
  <c r="A84" i="10"/>
  <c r="U83" i="10"/>
  <c r="S83" i="10"/>
  <c r="P83" i="10"/>
  <c r="K83" i="10"/>
  <c r="J83" i="10"/>
  <c r="H83" i="10"/>
  <c r="G83" i="10"/>
  <c r="F83" i="10"/>
  <c r="E83" i="10"/>
  <c r="A83" i="10"/>
  <c r="U82" i="10"/>
  <c r="S82" i="10"/>
  <c r="P82" i="10"/>
  <c r="N82" i="10"/>
  <c r="K82" i="10"/>
  <c r="J82" i="10"/>
  <c r="H82" i="10"/>
  <c r="G82" i="10"/>
  <c r="F82" i="10"/>
  <c r="E82" i="10"/>
  <c r="A82" i="10"/>
  <c r="U81" i="10"/>
  <c r="S81" i="10"/>
  <c r="P81" i="10"/>
  <c r="N81" i="10"/>
  <c r="K81" i="10"/>
  <c r="J81" i="10"/>
  <c r="H81" i="10"/>
  <c r="G81" i="10"/>
  <c r="F81" i="10"/>
  <c r="E81" i="10"/>
  <c r="A81" i="10"/>
  <c r="U80" i="10"/>
  <c r="S80" i="10"/>
  <c r="P80" i="10"/>
  <c r="K80" i="10"/>
  <c r="J80" i="10"/>
  <c r="H80" i="10"/>
  <c r="G80" i="10"/>
  <c r="F80" i="10"/>
  <c r="E80" i="10"/>
  <c r="A80" i="10"/>
  <c r="U79" i="10"/>
  <c r="S79" i="10"/>
  <c r="P79" i="10"/>
  <c r="N79" i="10"/>
  <c r="K79" i="10"/>
  <c r="J79" i="10"/>
  <c r="H79" i="10"/>
  <c r="G79" i="10"/>
  <c r="F79" i="10"/>
  <c r="E79" i="10"/>
  <c r="A79" i="10"/>
  <c r="U78" i="10"/>
  <c r="S78" i="10"/>
  <c r="P78" i="10"/>
  <c r="K78" i="10"/>
  <c r="J78" i="10"/>
  <c r="H78" i="10"/>
  <c r="G78" i="10"/>
  <c r="F78" i="10"/>
  <c r="E78" i="10"/>
  <c r="A78" i="10"/>
  <c r="U77" i="10"/>
  <c r="S77" i="10"/>
  <c r="P77" i="10"/>
  <c r="K77" i="10"/>
  <c r="J77" i="10"/>
  <c r="H77" i="10"/>
  <c r="G77" i="10"/>
  <c r="F77" i="10"/>
  <c r="E77" i="10"/>
  <c r="A77" i="10"/>
  <c r="U76" i="10"/>
  <c r="S76" i="10"/>
  <c r="P76" i="10"/>
  <c r="K76" i="10"/>
  <c r="J76" i="10"/>
  <c r="H76" i="10"/>
  <c r="G76" i="10"/>
  <c r="F76" i="10"/>
  <c r="E76" i="10"/>
  <c r="A76" i="10"/>
  <c r="U75" i="10"/>
  <c r="S75" i="10"/>
  <c r="P75" i="10"/>
  <c r="K75" i="10"/>
  <c r="J75" i="10"/>
  <c r="H75" i="10"/>
  <c r="G75" i="10"/>
  <c r="F75" i="10"/>
  <c r="E75" i="10"/>
  <c r="A75" i="10"/>
  <c r="U74" i="10"/>
  <c r="S74" i="10"/>
  <c r="P74" i="10"/>
  <c r="K74" i="10"/>
  <c r="J74" i="10"/>
  <c r="H74" i="10"/>
  <c r="G74" i="10"/>
  <c r="F74" i="10"/>
  <c r="E74" i="10"/>
  <c r="A74" i="10"/>
  <c r="U73" i="10"/>
  <c r="S73" i="10"/>
  <c r="P73" i="10"/>
  <c r="K73" i="10"/>
  <c r="J73" i="10"/>
  <c r="H73" i="10"/>
  <c r="G73" i="10"/>
  <c r="F73" i="10"/>
  <c r="E73" i="10"/>
  <c r="A73" i="10"/>
  <c r="U72" i="10"/>
  <c r="S72" i="10"/>
  <c r="P72" i="10"/>
  <c r="K72" i="10"/>
  <c r="J72" i="10"/>
  <c r="H72" i="10"/>
  <c r="G72" i="10"/>
  <c r="F72" i="10"/>
  <c r="E72" i="10"/>
  <c r="A72" i="10"/>
  <c r="U71" i="10"/>
  <c r="S71" i="10"/>
  <c r="P71" i="10"/>
  <c r="K71" i="10"/>
  <c r="J71" i="10"/>
  <c r="H71" i="10"/>
  <c r="G71" i="10"/>
  <c r="F71" i="10"/>
  <c r="E71" i="10"/>
  <c r="A71" i="10"/>
  <c r="U70" i="10"/>
  <c r="S70" i="10"/>
  <c r="P70" i="10"/>
  <c r="K70" i="10"/>
  <c r="J70" i="10"/>
  <c r="H70" i="10"/>
  <c r="G70" i="10"/>
  <c r="F70" i="10"/>
  <c r="E70" i="10"/>
  <c r="A70" i="10"/>
  <c r="U69" i="10"/>
  <c r="S69" i="10"/>
  <c r="P69" i="10"/>
  <c r="K69" i="10"/>
  <c r="J69" i="10"/>
  <c r="H69" i="10"/>
  <c r="G69" i="10"/>
  <c r="F69" i="10"/>
  <c r="E69" i="10"/>
  <c r="A69" i="10"/>
  <c r="U68" i="10"/>
  <c r="S68" i="10"/>
  <c r="P68" i="10"/>
  <c r="K68" i="10"/>
  <c r="J68" i="10"/>
  <c r="H68" i="10"/>
  <c r="G68" i="10"/>
  <c r="F68" i="10"/>
  <c r="E68" i="10"/>
  <c r="A68" i="10"/>
  <c r="U67" i="10"/>
  <c r="S67" i="10"/>
  <c r="P67" i="10"/>
  <c r="K67" i="10"/>
  <c r="J67" i="10"/>
  <c r="H67" i="10"/>
  <c r="G67" i="10"/>
  <c r="F67" i="10"/>
  <c r="E67" i="10"/>
  <c r="A67" i="10"/>
  <c r="U66" i="10"/>
  <c r="S66" i="10"/>
  <c r="P66" i="10"/>
  <c r="K66" i="10"/>
  <c r="J66" i="10"/>
  <c r="H66" i="10"/>
  <c r="G66" i="10"/>
  <c r="F66" i="10"/>
  <c r="E66" i="10"/>
  <c r="A66" i="10"/>
  <c r="U65" i="10"/>
  <c r="S65" i="10"/>
  <c r="P65" i="10"/>
  <c r="K65" i="10"/>
  <c r="J65" i="10"/>
  <c r="H65" i="10"/>
  <c r="G65" i="10"/>
  <c r="F65" i="10"/>
  <c r="E65" i="10"/>
  <c r="A65" i="10"/>
  <c r="G64" i="10"/>
  <c r="A64" i="10"/>
  <c r="U63" i="10"/>
  <c r="S63" i="10"/>
  <c r="P63" i="10"/>
  <c r="K63" i="10"/>
  <c r="J63" i="10"/>
  <c r="H63" i="10"/>
  <c r="G63" i="10"/>
  <c r="F63" i="10"/>
  <c r="E63" i="10"/>
  <c r="A63" i="10"/>
  <c r="U62" i="10"/>
  <c r="S62" i="10"/>
  <c r="P62" i="10"/>
  <c r="N62" i="10"/>
  <c r="K62" i="10"/>
  <c r="J62" i="10"/>
  <c r="H62" i="10"/>
  <c r="G62" i="10"/>
  <c r="F62" i="10"/>
  <c r="E62" i="10"/>
  <c r="A62" i="10"/>
  <c r="U61" i="10"/>
  <c r="S61" i="10"/>
  <c r="P61" i="10"/>
  <c r="K61" i="10"/>
  <c r="J61" i="10"/>
  <c r="H61" i="10"/>
  <c r="G61" i="10"/>
  <c r="F61" i="10"/>
  <c r="E61" i="10"/>
  <c r="A61" i="10"/>
  <c r="U60" i="10"/>
  <c r="S60" i="10"/>
  <c r="P60" i="10"/>
  <c r="N60" i="10"/>
  <c r="K60" i="10"/>
  <c r="J60" i="10"/>
  <c r="H60" i="10"/>
  <c r="G60" i="10"/>
  <c r="F60" i="10"/>
  <c r="E60" i="10"/>
  <c r="A60" i="10"/>
  <c r="U59" i="10"/>
  <c r="S59" i="10"/>
  <c r="P59" i="10"/>
  <c r="N59" i="10"/>
  <c r="K59" i="10"/>
  <c r="J59" i="10"/>
  <c r="H59" i="10"/>
  <c r="G59" i="10"/>
  <c r="F59" i="10"/>
  <c r="E59" i="10"/>
  <c r="A59" i="10"/>
  <c r="U58" i="10"/>
  <c r="S58" i="10"/>
  <c r="P58" i="10"/>
  <c r="N58" i="10"/>
  <c r="K58" i="10"/>
  <c r="J58" i="10"/>
  <c r="H58" i="10"/>
  <c r="G58" i="10"/>
  <c r="F58" i="10"/>
  <c r="E58" i="10"/>
  <c r="A58" i="10"/>
  <c r="U57" i="10"/>
  <c r="S57" i="10"/>
  <c r="P57" i="10"/>
  <c r="N57" i="10"/>
  <c r="K57" i="10"/>
  <c r="J57" i="10"/>
  <c r="H57" i="10"/>
  <c r="G57" i="10"/>
  <c r="F57" i="10"/>
  <c r="E57" i="10"/>
  <c r="A57" i="10"/>
  <c r="U56" i="10"/>
  <c r="S56" i="10"/>
  <c r="P56" i="10"/>
  <c r="K56" i="10"/>
  <c r="J56" i="10"/>
  <c r="H56" i="10"/>
  <c r="G56" i="10"/>
  <c r="F56" i="10"/>
  <c r="E56" i="10"/>
  <c r="A56" i="10"/>
  <c r="U55" i="10"/>
  <c r="S55" i="10"/>
  <c r="P55" i="10"/>
  <c r="N55" i="10"/>
  <c r="K55" i="10"/>
  <c r="J55" i="10"/>
  <c r="H55" i="10"/>
  <c r="G55" i="10"/>
  <c r="F55" i="10"/>
  <c r="E55" i="10"/>
  <c r="A55" i="10"/>
  <c r="U54" i="10"/>
  <c r="S54" i="10"/>
  <c r="P54" i="10"/>
  <c r="K54" i="10"/>
  <c r="J54" i="10"/>
  <c r="H54" i="10"/>
  <c r="G54" i="10"/>
  <c r="F54" i="10"/>
  <c r="E54" i="10"/>
  <c r="A54" i="10"/>
  <c r="U53" i="10"/>
  <c r="S53" i="10"/>
  <c r="P53" i="10"/>
  <c r="K53" i="10"/>
  <c r="J53" i="10"/>
  <c r="H53" i="10"/>
  <c r="G53" i="10"/>
  <c r="F53" i="10"/>
  <c r="E53" i="10"/>
  <c r="A53" i="10"/>
  <c r="U52" i="10"/>
  <c r="S52" i="10"/>
  <c r="P52" i="10"/>
  <c r="K52" i="10"/>
  <c r="J52" i="10"/>
  <c r="H52" i="10"/>
  <c r="G52" i="10"/>
  <c r="F52" i="10"/>
  <c r="E52" i="10"/>
  <c r="A52" i="10"/>
  <c r="U51" i="10"/>
  <c r="S51" i="10"/>
  <c r="P51" i="10"/>
  <c r="K51" i="10"/>
  <c r="J51" i="10"/>
  <c r="H51" i="10"/>
  <c r="G51" i="10"/>
  <c r="F51" i="10"/>
  <c r="E51" i="10"/>
  <c r="A51" i="10"/>
  <c r="U50" i="10"/>
  <c r="S50" i="10"/>
  <c r="P50" i="10"/>
  <c r="K50" i="10"/>
  <c r="J50" i="10"/>
  <c r="H50" i="10"/>
  <c r="G50" i="10"/>
  <c r="F50" i="10"/>
  <c r="E50" i="10"/>
  <c r="A50" i="10"/>
  <c r="U49" i="10"/>
  <c r="S49" i="10"/>
  <c r="P49" i="10"/>
  <c r="K49" i="10"/>
  <c r="J49" i="10"/>
  <c r="H49" i="10"/>
  <c r="G49" i="10"/>
  <c r="F49" i="10"/>
  <c r="E49" i="10"/>
  <c r="A49" i="10"/>
  <c r="U48" i="10"/>
  <c r="S48" i="10"/>
  <c r="P48" i="10"/>
  <c r="N48" i="10"/>
  <c r="K48" i="10"/>
  <c r="J48" i="10"/>
  <c r="H48" i="10"/>
  <c r="G48" i="10"/>
  <c r="F48" i="10"/>
  <c r="E48" i="10"/>
  <c r="A48" i="10"/>
  <c r="U47" i="10"/>
  <c r="S47" i="10"/>
  <c r="P47" i="10"/>
  <c r="N47" i="10"/>
  <c r="K47" i="10"/>
  <c r="J47" i="10"/>
  <c r="H47" i="10"/>
  <c r="G47" i="10"/>
  <c r="F47" i="10"/>
  <c r="E47" i="10"/>
  <c r="A47" i="10"/>
  <c r="U46" i="10"/>
  <c r="S46" i="10"/>
  <c r="P46" i="10"/>
  <c r="N46" i="10"/>
  <c r="K46" i="10"/>
  <c r="J46" i="10"/>
  <c r="H46" i="10"/>
  <c r="G46" i="10"/>
  <c r="F46" i="10"/>
  <c r="E46" i="10"/>
  <c r="A46" i="10"/>
  <c r="U45" i="10"/>
  <c r="S45" i="10"/>
  <c r="P45" i="10"/>
  <c r="N45" i="10"/>
  <c r="K45" i="10"/>
  <c r="J45" i="10"/>
  <c r="H45" i="10"/>
  <c r="G45" i="10"/>
  <c r="F45" i="10"/>
  <c r="E45" i="10"/>
  <c r="A45" i="10"/>
  <c r="U44" i="10"/>
  <c r="S44" i="10"/>
  <c r="P44" i="10"/>
  <c r="N44" i="10"/>
  <c r="K44" i="10"/>
  <c r="J44" i="10"/>
  <c r="H44" i="10"/>
  <c r="G44" i="10"/>
  <c r="F44" i="10"/>
  <c r="E44" i="10"/>
  <c r="A44" i="10"/>
  <c r="U43" i="10"/>
  <c r="S43" i="10"/>
  <c r="P43" i="10"/>
  <c r="N43" i="10"/>
  <c r="K43" i="10"/>
  <c r="J43" i="10"/>
  <c r="H43" i="10"/>
  <c r="G43" i="10"/>
  <c r="F43" i="10"/>
  <c r="E43" i="10"/>
  <c r="A43" i="10"/>
  <c r="U42" i="10"/>
  <c r="S42" i="10"/>
  <c r="P42" i="10"/>
  <c r="N42" i="10"/>
  <c r="K42" i="10"/>
  <c r="J42" i="10"/>
  <c r="H42" i="10"/>
  <c r="G42" i="10"/>
  <c r="F42" i="10"/>
  <c r="E42" i="10"/>
  <c r="A42" i="10"/>
  <c r="U41" i="10"/>
  <c r="S41" i="10"/>
  <c r="P41" i="10"/>
  <c r="K41" i="10"/>
  <c r="J41" i="10"/>
  <c r="H41" i="10"/>
  <c r="G41" i="10"/>
  <c r="F41" i="10"/>
  <c r="E41" i="10"/>
  <c r="A41" i="10"/>
  <c r="U40" i="10"/>
  <c r="S40" i="10"/>
  <c r="P40" i="10"/>
  <c r="K40" i="10"/>
  <c r="J40" i="10"/>
  <c r="H40" i="10"/>
  <c r="G40" i="10"/>
  <c r="F40" i="10"/>
  <c r="E40" i="10"/>
  <c r="A40" i="10"/>
  <c r="U39" i="10"/>
  <c r="S39" i="10"/>
  <c r="P39" i="10"/>
  <c r="N39" i="10"/>
  <c r="K39" i="10"/>
  <c r="J39" i="10"/>
  <c r="H39" i="10"/>
  <c r="G39" i="10"/>
  <c r="F39" i="10"/>
  <c r="E39" i="10"/>
  <c r="A39" i="10"/>
  <c r="U38" i="10"/>
  <c r="S38" i="10"/>
  <c r="P38" i="10"/>
  <c r="N38" i="10"/>
  <c r="K38" i="10"/>
  <c r="J38" i="10"/>
  <c r="H38" i="10"/>
  <c r="G38" i="10"/>
  <c r="F38" i="10"/>
  <c r="E38" i="10"/>
  <c r="A38" i="10"/>
  <c r="U37" i="10"/>
  <c r="S37" i="10"/>
  <c r="P37" i="10"/>
  <c r="N37" i="10"/>
  <c r="K37" i="10"/>
  <c r="J37" i="10"/>
  <c r="H37" i="10"/>
  <c r="G37" i="10"/>
  <c r="F37" i="10"/>
  <c r="E37" i="10"/>
  <c r="A37" i="10"/>
  <c r="U36" i="10"/>
  <c r="S36" i="10"/>
  <c r="P36" i="10"/>
  <c r="N36" i="10"/>
  <c r="K36" i="10"/>
  <c r="J36" i="10"/>
  <c r="H36" i="10"/>
  <c r="G36" i="10"/>
  <c r="F36" i="10"/>
  <c r="E36" i="10"/>
  <c r="A36" i="10"/>
  <c r="U35" i="10"/>
  <c r="S35" i="10"/>
  <c r="P35" i="10"/>
  <c r="N35" i="10"/>
  <c r="K35" i="10"/>
  <c r="J35" i="10"/>
  <c r="H35" i="10"/>
  <c r="G35" i="10"/>
  <c r="F35" i="10"/>
  <c r="E35" i="10"/>
  <c r="A35" i="10"/>
  <c r="U34" i="10"/>
  <c r="S34" i="10"/>
  <c r="P34" i="10"/>
  <c r="N34" i="10"/>
  <c r="K34" i="10"/>
  <c r="J34" i="10"/>
  <c r="H34" i="10"/>
  <c r="G34" i="10"/>
  <c r="F34" i="10"/>
  <c r="E34" i="10"/>
  <c r="A34" i="10"/>
  <c r="U33" i="10"/>
  <c r="S33" i="10"/>
  <c r="P33" i="10"/>
  <c r="N33" i="10"/>
  <c r="K33" i="10"/>
  <c r="J33" i="10"/>
  <c r="H33" i="10"/>
  <c r="G33" i="10"/>
  <c r="F33" i="10"/>
  <c r="E33" i="10"/>
  <c r="A33" i="10"/>
  <c r="U32" i="10"/>
  <c r="S32" i="10"/>
  <c r="P32" i="10"/>
  <c r="K32" i="10"/>
  <c r="J32" i="10"/>
  <c r="H32" i="10"/>
  <c r="G32" i="10"/>
  <c r="F32" i="10"/>
  <c r="E32" i="10"/>
  <c r="A32" i="10"/>
  <c r="U31" i="10"/>
  <c r="S31" i="10"/>
  <c r="P31" i="10"/>
  <c r="K31" i="10"/>
  <c r="J31" i="10"/>
  <c r="H31" i="10"/>
  <c r="G31" i="10"/>
  <c r="F31" i="10"/>
  <c r="E31" i="10"/>
  <c r="A31" i="10"/>
  <c r="U30" i="10"/>
  <c r="S30" i="10"/>
  <c r="P30" i="10"/>
  <c r="K30" i="10"/>
  <c r="J30" i="10"/>
  <c r="H30" i="10"/>
  <c r="G30" i="10"/>
  <c r="F30" i="10"/>
  <c r="E30" i="10"/>
  <c r="A30" i="10"/>
  <c r="U29" i="10"/>
  <c r="S29" i="10"/>
  <c r="P29" i="10"/>
  <c r="K29" i="10"/>
  <c r="J29" i="10"/>
  <c r="H29" i="10"/>
  <c r="G29" i="10"/>
  <c r="F29" i="10"/>
  <c r="E29" i="10"/>
  <c r="A29" i="10"/>
  <c r="U28" i="10"/>
  <c r="S28" i="10"/>
  <c r="P28" i="10"/>
  <c r="K28" i="10"/>
  <c r="J28" i="10"/>
  <c r="H28" i="10"/>
  <c r="G28" i="10"/>
  <c r="F28" i="10"/>
  <c r="E28" i="10"/>
  <c r="A28" i="10"/>
  <c r="U27" i="10"/>
  <c r="S27" i="10"/>
  <c r="P27" i="10"/>
  <c r="K27" i="10"/>
  <c r="J27" i="10"/>
  <c r="H27" i="10"/>
  <c r="G27" i="10"/>
  <c r="F27" i="10"/>
  <c r="E27" i="10"/>
  <c r="A27" i="10"/>
  <c r="U26" i="10"/>
  <c r="S26" i="10"/>
  <c r="P26" i="10"/>
  <c r="K26" i="10"/>
  <c r="J26" i="10"/>
  <c r="H26" i="10"/>
  <c r="G26" i="10"/>
  <c r="F26" i="10"/>
  <c r="E26" i="10"/>
  <c r="A26" i="10"/>
  <c r="U25" i="10"/>
  <c r="S25" i="10"/>
  <c r="P25" i="10"/>
  <c r="K25" i="10"/>
  <c r="J25" i="10"/>
  <c r="H25" i="10"/>
  <c r="G25" i="10"/>
  <c r="F25" i="10"/>
  <c r="E25" i="10"/>
  <c r="A25" i="10"/>
  <c r="U24" i="10"/>
  <c r="S24" i="10"/>
  <c r="P24" i="10"/>
  <c r="K24" i="10"/>
  <c r="J24" i="10"/>
  <c r="H24" i="10"/>
  <c r="G24" i="10"/>
  <c r="F24" i="10"/>
  <c r="E24" i="10"/>
  <c r="A24" i="10"/>
  <c r="U23" i="10"/>
  <c r="S23" i="10"/>
  <c r="P23" i="10"/>
  <c r="N23" i="10"/>
  <c r="K23" i="10"/>
  <c r="J23" i="10"/>
  <c r="H23" i="10"/>
  <c r="G23" i="10"/>
  <c r="F23" i="10"/>
  <c r="E23" i="10"/>
  <c r="A23" i="10"/>
  <c r="U22" i="10"/>
  <c r="S22" i="10"/>
  <c r="P22" i="10"/>
  <c r="N22" i="10"/>
  <c r="K22" i="10"/>
  <c r="J22" i="10"/>
  <c r="H22" i="10"/>
  <c r="G22" i="10"/>
  <c r="F22" i="10"/>
  <c r="E22" i="10"/>
  <c r="A22" i="10"/>
  <c r="U21" i="10"/>
  <c r="S21" i="10"/>
  <c r="P21" i="10"/>
  <c r="N21" i="10"/>
  <c r="K21" i="10"/>
  <c r="J21" i="10"/>
  <c r="H21" i="10"/>
  <c r="G21" i="10"/>
  <c r="F21" i="10"/>
  <c r="E21" i="10"/>
  <c r="A21" i="10"/>
  <c r="U20" i="10"/>
  <c r="S20" i="10"/>
  <c r="P20" i="10"/>
  <c r="K20" i="10"/>
  <c r="J20" i="10"/>
  <c r="H20" i="10"/>
  <c r="G20" i="10"/>
  <c r="F20" i="10"/>
  <c r="E20" i="10"/>
  <c r="A20" i="10"/>
  <c r="U19" i="10"/>
  <c r="S19" i="10"/>
  <c r="P19" i="10"/>
  <c r="K19" i="10"/>
  <c r="J19" i="10"/>
  <c r="H19" i="10"/>
  <c r="G19" i="10"/>
  <c r="F19" i="10"/>
  <c r="E19" i="10"/>
  <c r="A19" i="10"/>
  <c r="U18" i="10"/>
  <c r="S18" i="10"/>
  <c r="P18" i="10"/>
  <c r="K18" i="10"/>
  <c r="J18" i="10"/>
  <c r="H18" i="10"/>
  <c r="G18" i="10"/>
  <c r="F18" i="10"/>
  <c r="E18" i="10"/>
  <c r="A18" i="10"/>
  <c r="U17" i="10"/>
  <c r="S17" i="10"/>
  <c r="P17" i="10"/>
  <c r="N17" i="10"/>
  <c r="K17" i="10"/>
  <c r="J17" i="10"/>
  <c r="H17" i="10"/>
  <c r="G17" i="10"/>
  <c r="F17" i="10"/>
  <c r="E17" i="10"/>
  <c r="A17" i="10"/>
  <c r="U16" i="10"/>
  <c r="S16" i="10"/>
  <c r="P16" i="10"/>
  <c r="N16" i="10"/>
  <c r="K16" i="10"/>
  <c r="J16" i="10"/>
  <c r="H16" i="10"/>
  <c r="G16" i="10"/>
  <c r="F16" i="10"/>
  <c r="E16" i="10"/>
  <c r="A16" i="10"/>
  <c r="U15" i="10"/>
  <c r="S15" i="10"/>
  <c r="P15" i="10"/>
  <c r="N15" i="10"/>
  <c r="K15" i="10"/>
  <c r="J15" i="10"/>
  <c r="H15" i="10"/>
  <c r="G15" i="10"/>
  <c r="F15" i="10"/>
  <c r="E15" i="10"/>
  <c r="A15" i="10"/>
  <c r="U14" i="10"/>
  <c r="S14" i="10"/>
  <c r="P14" i="10"/>
  <c r="N14" i="10"/>
  <c r="K14" i="10"/>
  <c r="J14" i="10"/>
  <c r="H14" i="10"/>
  <c r="G14" i="10"/>
  <c r="F14" i="10"/>
  <c r="E14" i="10"/>
  <c r="A14" i="10"/>
  <c r="U13" i="10"/>
  <c r="S13" i="10"/>
  <c r="P13" i="10"/>
  <c r="N13" i="10"/>
  <c r="K13" i="10"/>
  <c r="J13" i="10"/>
  <c r="H13" i="10"/>
  <c r="G13" i="10"/>
  <c r="F13" i="10"/>
  <c r="E13" i="10"/>
  <c r="A13" i="10"/>
  <c r="U12" i="10"/>
  <c r="S12" i="10"/>
  <c r="P12" i="10"/>
  <c r="N12" i="10"/>
  <c r="K12" i="10"/>
  <c r="J12" i="10"/>
  <c r="H12" i="10"/>
  <c r="G12" i="10"/>
  <c r="F12" i="10"/>
  <c r="E12" i="10"/>
  <c r="A12" i="10"/>
  <c r="U11" i="10"/>
  <c r="S11" i="10"/>
  <c r="P11" i="10"/>
  <c r="K11" i="10"/>
  <c r="J11" i="10"/>
  <c r="H11" i="10"/>
  <c r="G11" i="10"/>
  <c r="F11" i="10"/>
  <c r="E11" i="10"/>
  <c r="A11" i="10"/>
  <c r="U10" i="10"/>
  <c r="S10" i="10"/>
  <c r="P10" i="10"/>
  <c r="K10" i="10"/>
  <c r="J10" i="10"/>
  <c r="H10" i="10"/>
  <c r="G10" i="10"/>
  <c r="F10" i="10"/>
  <c r="E10" i="10"/>
  <c r="A10" i="10"/>
  <c r="U9" i="10"/>
  <c r="S9" i="10"/>
  <c r="P9" i="10"/>
  <c r="K9" i="10"/>
  <c r="J9" i="10"/>
  <c r="H9" i="10"/>
  <c r="G9" i="10"/>
  <c r="F9" i="10"/>
  <c r="E9" i="10"/>
  <c r="A9" i="10"/>
  <c r="U8" i="10"/>
  <c r="S8" i="10"/>
  <c r="P8" i="10"/>
  <c r="K8" i="10"/>
  <c r="J8" i="10"/>
  <c r="H8" i="10"/>
  <c r="G8" i="10"/>
  <c r="F8" i="10"/>
  <c r="E8" i="10"/>
  <c r="A8" i="10"/>
  <c r="G7" i="10"/>
  <c r="A7" i="10"/>
  <c r="G6" i="10"/>
  <c r="A6" i="10"/>
  <c r="D407" i="5"/>
  <c r="D406" i="5"/>
  <c r="D404" i="5"/>
  <c r="C405" i="5"/>
  <c r="C404" i="5"/>
  <c r="B404" i="5"/>
  <c r="A404" i="5"/>
  <c r="D403" i="5"/>
  <c r="D402" i="5"/>
  <c r="D401" i="5"/>
  <c r="D400" i="5"/>
  <c r="D399" i="5"/>
  <c r="C397" i="5"/>
  <c r="C396" i="5"/>
  <c r="B396" i="5"/>
  <c r="A396" i="5"/>
  <c r="D395" i="5"/>
  <c r="D394" i="5"/>
  <c r="D392" i="5"/>
  <c r="C393" i="5"/>
  <c r="C392" i="5"/>
  <c r="B392" i="5"/>
  <c r="A392" i="5"/>
  <c r="D391" i="5"/>
  <c r="D390" i="5"/>
  <c r="D388" i="5"/>
  <c r="C389" i="5"/>
  <c r="C388" i="5"/>
  <c r="B388" i="5"/>
  <c r="A388" i="5"/>
  <c r="D387" i="5"/>
  <c r="D386" i="5"/>
  <c r="D385" i="5"/>
  <c r="D384" i="5"/>
  <c r="D383" i="5"/>
  <c r="C381" i="5"/>
  <c r="C380" i="5"/>
  <c r="B380" i="5"/>
  <c r="A380" i="5"/>
  <c r="A379" i="5"/>
  <c r="D372" i="5"/>
  <c r="D371" i="5"/>
  <c r="D369" i="5"/>
  <c r="C370" i="5"/>
  <c r="B369" i="5"/>
  <c r="A369" i="5"/>
  <c r="D368" i="5"/>
  <c r="D367" i="5"/>
  <c r="D365" i="5"/>
  <c r="C366" i="5"/>
  <c r="B365" i="5"/>
  <c r="A365" i="5"/>
  <c r="D364" i="5"/>
  <c r="D363" i="5"/>
  <c r="D361" i="5"/>
  <c r="C362" i="5"/>
  <c r="B361" i="5"/>
  <c r="A361" i="5"/>
  <c r="D360" i="5"/>
  <c r="D359" i="5"/>
  <c r="D357" i="5"/>
  <c r="C358" i="5"/>
  <c r="B357" i="5"/>
  <c r="A357" i="5"/>
  <c r="A356" i="5"/>
  <c r="D349" i="5"/>
  <c r="D348" i="5"/>
  <c r="D347" i="5"/>
  <c r="D346" i="5"/>
  <c r="D345" i="5"/>
  <c r="C343" i="5"/>
  <c r="C342" i="5"/>
  <c r="B342" i="5"/>
  <c r="A342" i="5"/>
  <c r="D341" i="5"/>
  <c r="D340" i="5"/>
  <c r="D339" i="5"/>
  <c r="D338" i="5"/>
  <c r="D337" i="5"/>
  <c r="C335" i="5"/>
  <c r="C334" i="5"/>
  <c r="B334" i="5"/>
  <c r="A334" i="5"/>
  <c r="D333" i="5"/>
  <c r="D332" i="5"/>
  <c r="D331" i="5"/>
  <c r="D330" i="5"/>
  <c r="D329" i="5"/>
  <c r="C327" i="5"/>
  <c r="C326" i="5"/>
  <c r="B326" i="5"/>
  <c r="A326" i="5"/>
  <c r="D325" i="5"/>
  <c r="D324" i="5"/>
  <c r="D323" i="5"/>
  <c r="D322" i="5"/>
  <c r="D321" i="5"/>
  <c r="D319" i="5"/>
  <c r="C320" i="5"/>
  <c r="C319" i="5"/>
  <c r="B319" i="5"/>
  <c r="A319" i="5"/>
  <c r="D318" i="5"/>
  <c r="D317" i="5"/>
  <c r="D315" i="5"/>
  <c r="C316" i="5"/>
  <c r="C315" i="5"/>
  <c r="B315" i="5"/>
  <c r="A315" i="5"/>
  <c r="D314" i="5"/>
  <c r="D313" i="5"/>
  <c r="D312" i="5"/>
  <c r="D311" i="5"/>
  <c r="D310" i="5"/>
  <c r="D308" i="5"/>
  <c r="C309" i="5"/>
  <c r="C308" i="5"/>
  <c r="B308" i="5"/>
  <c r="A308" i="5"/>
  <c r="D307" i="5"/>
  <c r="D306" i="5"/>
  <c r="C304" i="5"/>
  <c r="C303" i="5"/>
  <c r="B303" i="5"/>
  <c r="A303" i="5"/>
  <c r="D302" i="5"/>
  <c r="D301" i="5"/>
  <c r="D300" i="5"/>
  <c r="D299" i="5"/>
  <c r="D298" i="5"/>
  <c r="D296" i="5"/>
  <c r="C297" i="5"/>
  <c r="C296" i="5"/>
  <c r="B296" i="5"/>
  <c r="A296" i="5"/>
  <c r="D295" i="5"/>
  <c r="D294" i="5"/>
  <c r="D292" i="5"/>
  <c r="C293" i="5"/>
  <c r="C292" i="5"/>
  <c r="B292" i="5"/>
  <c r="A292" i="5"/>
  <c r="D291" i="5"/>
  <c r="D290" i="5"/>
  <c r="D289" i="5"/>
  <c r="D288" i="5"/>
  <c r="D287" i="5"/>
  <c r="C285" i="5"/>
  <c r="C284" i="5"/>
  <c r="B284" i="5"/>
  <c r="A284" i="5"/>
  <c r="D283" i="5"/>
  <c r="D282" i="5"/>
  <c r="D281" i="5"/>
  <c r="D280" i="5"/>
  <c r="D279" i="5"/>
  <c r="D277" i="5"/>
  <c r="C278" i="5"/>
  <c r="C277" i="5"/>
  <c r="B277" i="5"/>
  <c r="A277" i="5"/>
  <c r="D276" i="5"/>
  <c r="D275" i="5"/>
  <c r="D274" i="5"/>
  <c r="D273" i="5"/>
  <c r="D272" i="5"/>
  <c r="D270" i="5"/>
  <c r="C271" i="5"/>
  <c r="C270" i="5"/>
  <c r="B270" i="5"/>
  <c r="A270" i="5"/>
  <c r="D269" i="5"/>
  <c r="D268" i="5"/>
  <c r="D266" i="5"/>
  <c r="C267" i="5"/>
  <c r="C266" i="5"/>
  <c r="B266" i="5"/>
  <c r="A266" i="5"/>
  <c r="D265" i="5"/>
  <c r="D264" i="5"/>
  <c r="D263" i="5"/>
  <c r="D262" i="5"/>
  <c r="D261" i="5"/>
  <c r="D259" i="5"/>
  <c r="C260" i="5"/>
  <c r="C259" i="5"/>
  <c r="B259" i="5"/>
  <c r="A259" i="5"/>
  <c r="D258" i="5"/>
  <c r="D257" i="5"/>
  <c r="D255" i="5"/>
  <c r="C256" i="5"/>
  <c r="C255" i="5"/>
  <c r="B255" i="5"/>
  <c r="A255" i="5"/>
  <c r="D254" i="5"/>
  <c r="D253" i="5"/>
  <c r="D252" i="5"/>
  <c r="D251" i="5"/>
  <c r="D250" i="5"/>
  <c r="D248" i="5"/>
  <c r="C249" i="5"/>
  <c r="C248" i="5"/>
  <c r="B248" i="5"/>
  <c r="A248" i="5"/>
  <c r="D247" i="5"/>
  <c r="D246" i="5"/>
  <c r="D244" i="5"/>
  <c r="C245" i="5"/>
  <c r="C244" i="5"/>
  <c r="B244" i="5"/>
  <c r="A244" i="5"/>
  <c r="D243" i="5"/>
  <c r="D242" i="5"/>
  <c r="D241" i="5"/>
  <c r="D240" i="5"/>
  <c r="D239" i="5"/>
  <c r="D237" i="5"/>
  <c r="C238" i="5"/>
  <c r="C237" i="5"/>
  <c r="B237" i="5"/>
  <c r="A237" i="5"/>
  <c r="D236" i="5"/>
  <c r="D235" i="5"/>
  <c r="D233" i="5"/>
  <c r="C234" i="5"/>
  <c r="C233" i="5"/>
  <c r="B233" i="5"/>
  <c r="A233" i="5"/>
  <c r="D232" i="5"/>
  <c r="D231" i="5"/>
  <c r="D230" i="5"/>
  <c r="D229" i="5"/>
  <c r="D228" i="5"/>
  <c r="D226" i="5"/>
  <c r="C227" i="5"/>
  <c r="C226" i="5"/>
  <c r="B226" i="5"/>
  <c r="A226" i="5"/>
  <c r="D225" i="5"/>
  <c r="D224" i="5"/>
  <c r="D222" i="5"/>
  <c r="C223" i="5"/>
  <c r="C222" i="5"/>
  <c r="B222" i="5"/>
  <c r="A222" i="5"/>
  <c r="D221" i="5"/>
  <c r="D220" i="5"/>
  <c r="D219" i="5"/>
  <c r="D218" i="5"/>
  <c r="D217" i="5"/>
  <c r="D215" i="5"/>
  <c r="C216" i="5"/>
  <c r="C215" i="5"/>
  <c r="B215" i="5"/>
  <c r="A215" i="5"/>
  <c r="A214" i="5"/>
  <c r="D207" i="5"/>
  <c r="D206" i="5"/>
  <c r="D205" i="5"/>
  <c r="D204" i="5"/>
  <c r="D203" i="5"/>
  <c r="D201" i="5"/>
  <c r="C202" i="5"/>
  <c r="C201" i="5"/>
  <c r="B201" i="5"/>
  <c r="A201" i="5"/>
  <c r="D200" i="5"/>
  <c r="D199" i="5"/>
  <c r="D198" i="5"/>
  <c r="D197" i="5"/>
  <c r="D196" i="5"/>
  <c r="D194" i="5"/>
  <c r="C195" i="5"/>
  <c r="C194" i="5"/>
  <c r="B194" i="5"/>
  <c r="A194" i="5"/>
  <c r="D193" i="5"/>
  <c r="D192" i="5"/>
  <c r="D190" i="5"/>
  <c r="C191" i="5"/>
  <c r="C190" i="5"/>
  <c r="B190" i="5"/>
  <c r="A190" i="5"/>
  <c r="D189" i="5"/>
  <c r="D188" i="5"/>
  <c r="D187" i="5"/>
  <c r="D186" i="5"/>
  <c r="D185" i="5"/>
  <c r="C183" i="5"/>
  <c r="C182" i="5"/>
  <c r="B182" i="5"/>
  <c r="A182" i="5"/>
  <c r="D181" i="5"/>
  <c r="D180" i="5"/>
  <c r="D179" i="5"/>
  <c r="D178" i="5"/>
  <c r="D177" i="5"/>
  <c r="D175" i="5"/>
  <c r="C176" i="5"/>
  <c r="C175" i="5"/>
  <c r="B175" i="5"/>
  <c r="A175" i="5"/>
  <c r="D174" i="5"/>
  <c r="D173" i="5"/>
  <c r="D172" i="5"/>
  <c r="D171" i="5"/>
  <c r="D170" i="5"/>
  <c r="D168" i="5"/>
  <c r="C169" i="5"/>
  <c r="C168" i="5"/>
  <c r="B168" i="5"/>
  <c r="A168" i="5"/>
  <c r="D167" i="5"/>
  <c r="D166" i="5"/>
  <c r="D165" i="5"/>
  <c r="D164" i="5"/>
  <c r="D163" i="5"/>
  <c r="D161" i="5"/>
  <c r="C162" i="5"/>
  <c r="C161" i="5"/>
  <c r="B161" i="5"/>
  <c r="A161" i="5"/>
  <c r="D160" i="5"/>
  <c r="D159" i="5"/>
  <c r="D158" i="5"/>
  <c r="D157" i="5"/>
  <c r="D156" i="5"/>
  <c r="D154" i="5"/>
  <c r="C155" i="5"/>
  <c r="C154" i="5"/>
  <c r="B154" i="5"/>
  <c r="A154" i="5"/>
  <c r="A153" i="5"/>
  <c r="C140" i="5"/>
  <c r="D139" i="5"/>
  <c r="D138" i="5"/>
  <c r="D137" i="5"/>
  <c r="D136" i="5"/>
  <c r="D135" i="5"/>
  <c r="C133" i="5"/>
  <c r="C132" i="5"/>
  <c r="B132" i="5"/>
  <c r="A132" i="5"/>
  <c r="C125" i="5"/>
  <c r="D124" i="5"/>
  <c r="D123" i="5"/>
  <c r="D122" i="5"/>
  <c r="D121" i="5"/>
  <c r="D120" i="5"/>
  <c r="D118" i="5"/>
  <c r="C119" i="5"/>
  <c r="C118" i="5"/>
  <c r="B118" i="5"/>
  <c r="A118" i="5"/>
  <c r="C111" i="5"/>
  <c r="D110" i="5"/>
  <c r="D109" i="5"/>
  <c r="D108" i="5"/>
  <c r="D107" i="5"/>
  <c r="D106" i="5"/>
  <c r="D104" i="5"/>
  <c r="C105" i="5"/>
  <c r="C104" i="5"/>
  <c r="B104" i="5"/>
  <c r="A104" i="5"/>
  <c r="C97" i="5"/>
  <c r="D96" i="5"/>
  <c r="D95" i="5"/>
  <c r="D94" i="5"/>
  <c r="D93" i="5"/>
  <c r="D92" i="5"/>
  <c r="D90" i="5"/>
  <c r="C91" i="5"/>
  <c r="C90" i="5"/>
  <c r="B90" i="5"/>
  <c r="A90" i="5"/>
  <c r="C83" i="5"/>
  <c r="D82" i="5"/>
  <c r="D81" i="5"/>
  <c r="D80" i="5"/>
  <c r="D79" i="5"/>
  <c r="D78" i="5"/>
  <c r="D76" i="5"/>
  <c r="C77" i="5"/>
  <c r="C76" i="5"/>
  <c r="B76" i="5"/>
  <c r="A76" i="5"/>
  <c r="C69" i="5"/>
  <c r="D68" i="5"/>
  <c r="D67" i="5"/>
  <c r="D66" i="5"/>
  <c r="D65" i="5"/>
  <c r="D64" i="5"/>
  <c r="C62" i="5"/>
  <c r="C61" i="5"/>
  <c r="B61" i="5"/>
  <c r="A61" i="5"/>
  <c r="C54" i="5"/>
  <c r="D53" i="5"/>
  <c r="D52" i="5"/>
  <c r="D51" i="5"/>
  <c r="D50" i="5"/>
  <c r="D49" i="5"/>
  <c r="C47" i="5"/>
  <c r="C46" i="5"/>
  <c r="B46" i="5"/>
  <c r="A46" i="5"/>
  <c r="D45" i="5"/>
  <c r="D44" i="5"/>
  <c r="D43" i="5"/>
  <c r="D42" i="5"/>
  <c r="D41" i="5"/>
  <c r="D39" i="5"/>
  <c r="C40" i="5"/>
  <c r="C39" i="5"/>
  <c r="B39" i="5"/>
  <c r="A39" i="5"/>
  <c r="D38" i="5"/>
  <c r="D37" i="5"/>
  <c r="D36" i="5"/>
  <c r="D35" i="5"/>
  <c r="D34" i="5"/>
  <c r="D32" i="5"/>
  <c r="C33" i="5"/>
  <c r="C32" i="5"/>
  <c r="B32" i="5"/>
  <c r="A32" i="5"/>
  <c r="D31" i="5"/>
  <c r="D30" i="5"/>
  <c r="D29" i="5"/>
  <c r="D28" i="5"/>
  <c r="D27" i="5"/>
  <c r="D25" i="5"/>
  <c r="C26" i="5"/>
  <c r="C25" i="5"/>
  <c r="B25" i="5"/>
  <c r="A25" i="5"/>
  <c r="A24" i="5"/>
  <c r="AC22" i="5"/>
  <c r="B22" i="5"/>
  <c r="A10" i="5"/>
  <c r="AD8" i="5"/>
  <c r="AF6" i="5"/>
  <c r="A5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A1" i="3"/>
  <c r="DB1" i="3"/>
  <c r="DC1" i="3"/>
  <c r="A2" i="3"/>
  <c r="CX2" i="3"/>
  <c r="CY2" i="3"/>
  <c r="CZ2" i="3"/>
  <c r="DA2" i="3"/>
  <c r="DB2" i="3"/>
  <c r="DC2" i="3"/>
  <c r="A3" i="3"/>
  <c r="CX3" i="3"/>
  <c r="CY3" i="3"/>
  <c r="CZ3" i="3"/>
  <c r="DB3" i="3" s="1"/>
  <c r="DA3" i="3"/>
  <c r="DC3" i="3"/>
  <c r="A4" i="3"/>
  <c r="CX4" i="3"/>
  <c r="CY4" i="3"/>
  <c r="CZ4" i="3"/>
  <c r="DB4" i="3" s="1"/>
  <c r="DA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L11" i="10" s="1"/>
  <c r="DC6" i="3"/>
  <c r="Q11" i="10" s="1"/>
  <c r="A7" i="3"/>
  <c r="CX7" i="3"/>
  <c r="CY7" i="3"/>
  <c r="CZ7" i="3"/>
  <c r="DB7" i="3" s="1"/>
  <c r="DA7" i="3"/>
  <c r="DC7" i="3"/>
  <c r="A8" i="3"/>
  <c r="CX8" i="3"/>
  <c r="CY8" i="3"/>
  <c r="CZ8" i="3"/>
  <c r="DB8" i="3" s="1"/>
  <c r="L10" i="10" s="1"/>
  <c r="DA8" i="3"/>
  <c r="DC8" i="3"/>
  <c r="Q10" i="10" s="1"/>
  <c r="A9" i="3"/>
  <c r="CX9" i="3"/>
  <c r="CY9" i="3"/>
  <c r="CZ9" i="3"/>
  <c r="DA9" i="3"/>
  <c r="DB9" i="3"/>
  <c r="L9" i="10" s="1"/>
  <c r="DC9" i="3"/>
  <c r="Q9" i="10" s="1"/>
  <c r="A10" i="3"/>
  <c r="CX10" i="3"/>
  <c r="CY10" i="3"/>
  <c r="CZ10" i="3"/>
  <c r="DA10" i="3"/>
  <c r="DB10" i="3"/>
  <c r="L8" i="10" s="1"/>
  <c r="DC10" i="3"/>
  <c r="Q8" i="10" s="1"/>
  <c r="A11" i="3"/>
  <c r="CX11" i="3"/>
  <c r="CY11" i="3"/>
  <c r="CZ11" i="3"/>
  <c r="DB11" i="3" s="1"/>
  <c r="DA11" i="3"/>
  <c r="DC11" i="3"/>
  <c r="A12" i="3"/>
  <c r="CX12" i="3"/>
  <c r="CY12" i="3"/>
  <c r="CZ12" i="3"/>
  <c r="DB12" i="3" s="1"/>
  <c r="DA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L13" i="10" s="1"/>
  <c r="DC14" i="3"/>
  <c r="Q13" i="10" s="1"/>
  <c r="A15" i="3"/>
  <c r="CX15" i="3"/>
  <c r="CY15" i="3"/>
  <c r="CZ15" i="3"/>
  <c r="DB15" i="3" s="1"/>
  <c r="DA15" i="3"/>
  <c r="DC15" i="3"/>
  <c r="A16" i="3"/>
  <c r="CX16" i="3"/>
  <c r="CY16" i="3"/>
  <c r="CZ16" i="3"/>
  <c r="DB16" i="3" s="1"/>
  <c r="L12" i="10" s="1"/>
  <c r="DA16" i="3"/>
  <c r="DC16" i="3"/>
  <c r="Q12" i="10" s="1"/>
  <c r="A17" i="3"/>
  <c r="CX17" i="3"/>
  <c r="CY17" i="3"/>
  <c r="CZ17" i="3"/>
  <c r="DA17" i="3"/>
  <c r="DB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B20" i="3" s="1"/>
  <c r="DA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L17" i="10" s="1"/>
  <c r="DC22" i="3"/>
  <c r="Q17" i="10" s="1"/>
  <c r="A23" i="3"/>
  <c r="CX23" i="3"/>
  <c r="CY23" i="3"/>
  <c r="CZ23" i="3"/>
  <c r="DB23" i="3" s="1"/>
  <c r="DA23" i="3"/>
  <c r="DC23" i="3"/>
  <c r="A24" i="3"/>
  <c r="CX24" i="3"/>
  <c r="CY24" i="3"/>
  <c r="CZ24" i="3"/>
  <c r="DB24" i="3" s="1"/>
  <c r="L16" i="10" s="1"/>
  <c r="DA24" i="3"/>
  <c r="DC24" i="3"/>
  <c r="Q16" i="10" s="1"/>
  <c r="A25" i="3"/>
  <c r="CX25" i="3"/>
  <c r="CY25" i="3"/>
  <c r="CZ25" i="3"/>
  <c r="DA25" i="3"/>
  <c r="DB25" i="3"/>
  <c r="L15" i="10" s="1"/>
  <c r="DC25" i="3"/>
  <c r="Q15" i="10" s="1"/>
  <c r="A26" i="3"/>
  <c r="CX26" i="3"/>
  <c r="CY26" i="3"/>
  <c r="CZ26" i="3"/>
  <c r="DA26" i="3"/>
  <c r="DB26" i="3"/>
  <c r="L14" i="10" s="1"/>
  <c r="DC26" i="3"/>
  <c r="Q14" i="10" s="1"/>
  <c r="A27" i="3"/>
  <c r="I36" i="1"/>
  <c r="CX27" i="3"/>
  <c r="CY27" i="3"/>
  <c r="CZ27" i="3"/>
  <c r="DA27" i="3"/>
  <c r="DB27" i="3"/>
  <c r="DC27" i="3"/>
  <c r="A28" i="3"/>
  <c r="CX28" i="3"/>
  <c r="CY28" i="3"/>
  <c r="CZ28" i="3"/>
  <c r="DB28" i="3" s="1"/>
  <c r="DA28" i="3"/>
  <c r="DC28" i="3"/>
  <c r="A29" i="3"/>
  <c r="CX29" i="3"/>
  <c r="CY29" i="3"/>
  <c r="CZ29" i="3"/>
  <c r="DB29" i="3" s="1"/>
  <c r="DA29" i="3"/>
  <c r="DC29" i="3"/>
  <c r="A30" i="3"/>
  <c r="CX30" i="3"/>
  <c r="CY30" i="3"/>
  <c r="CZ30" i="3"/>
  <c r="DA30" i="3"/>
  <c r="DB30" i="3"/>
  <c r="DC30" i="3"/>
  <c r="A31" i="3"/>
  <c r="CX31" i="3"/>
  <c r="CY31" i="3"/>
  <c r="CZ31" i="3"/>
  <c r="DA31" i="3"/>
  <c r="DB31" i="3"/>
  <c r="DC31" i="3"/>
  <c r="A32" i="3"/>
  <c r="I37" i="1"/>
  <c r="CX32" i="3"/>
  <c r="CY32" i="3"/>
  <c r="CZ32" i="3"/>
  <c r="DA32" i="3"/>
  <c r="DB32" i="3"/>
  <c r="L20" i="10" s="1"/>
  <c r="DC32" i="3"/>
  <c r="Q20" i="10" s="1"/>
  <c r="A33" i="3"/>
  <c r="CX33" i="3"/>
  <c r="CY33" i="3"/>
  <c r="CZ33" i="3"/>
  <c r="DB33" i="3" s="1"/>
  <c r="DA33" i="3"/>
  <c r="DC33" i="3"/>
  <c r="A34" i="3"/>
  <c r="CX34" i="3"/>
  <c r="CY34" i="3"/>
  <c r="CZ34" i="3"/>
  <c r="DB34" i="3" s="1"/>
  <c r="L19" i="10" s="1"/>
  <c r="DA34" i="3"/>
  <c r="DC34" i="3"/>
  <c r="Q19" i="10" s="1"/>
  <c r="A35" i="3"/>
  <c r="CX35" i="3"/>
  <c r="CY35" i="3"/>
  <c r="CZ35" i="3"/>
  <c r="DA35" i="3"/>
  <c r="DB35" i="3"/>
  <c r="L18" i="10" s="1"/>
  <c r="DC35" i="3"/>
  <c r="Q18" i="10" s="1"/>
  <c r="A36" i="3"/>
  <c r="CX36" i="3"/>
  <c r="CY36" i="3"/>
  <c r="CZ36" i="3"/>
  <c r="DA36" i="3"/>
  <c r="DB36" i="3"/>
  <c r="DC36" i="3"/>
  <c r="A37" i="3"/>
  <c r="I38" i="1"/>
  <c r="CX37" i="3"/>
  <c r="CY37" i="3"/>
  <c r="CZ37" i="3"/>
  <c r="DA37" i="3"/>
  <c r="DB37" i="3"/>
  <c r="DC37" i="3"/>
  <c r="A38" i="3"/>
  <c r="CX38" i="3"/>
  <c r="CY38" i="3"/>
  <c r="CZ38" i="3"/>
  <c r="DB38" i="3" s="1"/>
  <c r="DA38" i="3"/>
  <c r="DC38" i="3"/>
  <c r="A39" i="3"/>
  <c r="CX39" i="3"/>
  <c r="CY39" i="3"/>
  <c r="CZ39" i="3"/>
  <c r="DB39" i="3" s="1"/>
  <c r="DA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A41" i="3"/>
  <c r="DB41" i="3"/>
  <c r="DC41" i="3"/>
  <c r="A42" i="3"/>
  <c r="I39" i="1"/>
  <c r="C63" i="5" s="1"/>
  <c r="CX42" i="3"/>
  <c r="CY42" i="3"/>
  <c r="CZ42" i="3"/>
  <c r="DA42" i="3"/>
  <c r="DB42" i="3"/>
  <c r="L23" i="10" s="1"/>
  <c r="DC42" i="3"/>
  <c r="Q23" i="10" s="1"/>
  <c r="A43" i="3"/>
  <c r="CX43" i="3"/>
  <c r="CY43" i="3"/>
  <c r="CZ43" i="3"/>
  <c r="DB43" i="3" s="1"/>
  <c r="DA43" i="3"/>
  <c r="DC43" i="3"/>
  <c r="A44" i="3"/>
  <c r="CX44" i="3"/>
  <c r="CY44" i="3"/>
  <c r="CZ44" i="3"/>
  <c r="DB44" i="3" s="1"/>
  <c r="L22" i="10" s="1"/>
  <c r="DA44" i="3"/>
  <c r="DC44" i="3"/>
  <c r="Q22" i="10" s="1"/>
  <c r="A45" i="3"/>
  <c r="CX45" i="3"/>
  <c r="CY45" i="3"/>
  <c r="CZ45" i="3"/>
  <c r="DA45" i="3"/>
  <c r="DB45" i="3"/>
  <c r="L21" i="10" s="1"/>
  <c r="DC45" i="3"/>
  <c r="Q21" i="10" s="1"/>
  <c r="A46" i="3"/>
  <c r="CX46" i="3"/>
  <c r="CY46" i="3"/>
  <c r="CZ46" i="3"/>
  <c r="DA46" i="3"/>
  <c r="DB46" i="3"/>
  <c r="DC46" i="3"/>
  <c r="A47" i="3"/>
  <c r="CX47" i="3"/>
  <c r="CY47" i="3"/>
  <c r="CZ47" i="3"/>
  <c r="DB47" i="3" s="1"/>
  <c r="DA47" i="3"/>
  <c r="DC47" i="3"/>
  <c r="A48" i="3"/>
  <c r="CX48" i="3"/>
  <c r="CY48" i="3"/>
  <c r="CZ48" i="3"/>
  <c r="DB48" i="3" s="1"/>
  <c r="DA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B51" i="3" s="1"/>
  <c r="DA51" i="3"/>
  <c r="DC51" i="3"/>
  <c r="A52" i="3"/>
  <c r="CX52" i="3"/>
  <c r="CY52" i="3"/>
  <c r="CZ52" i="3"/>
  <c r="DB52" i="3" s="1"/>
  <c r="DA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A54" i="3"/>
  <c r="DB54" i="3"/>
  <c r="DC54" i="3"/>
  <c r="A55" i="3"/>
  <c r="CX55" i="3"/>
  <c r="CY55" i="3"/>
  <c r="CZ55" i="3"/>
  <c r="DB55" i="3" s="1"/>
  <c r="DA55" i="3"/>
  <c r="DC55" i="3"/>
  <c r="A56" i="3"/>
  <c r="CX56" i="3"/>
  <c r="CY56" i="3"/>
  <c r="CZ56" i="3"/>
  <c r="DB56" i="3" s="1"/>
  <c r="DA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B59" i="3" s="1"/>
  <c r="DA59" i="3"/>
  <c r="DC59" i="3"/>
  <c r="A60" i="3"/>
  <c r="CX60" i="3"/>
  <c r="CY60" i="3"/>
  <c r="CZ60" i="3"/>
  <c r="DB60" i="3" s="1"/>
  <c r="DA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B63" i="3" s="1"/>
  <c r="DA63" i="3"/>
  <c r="DC63" i="3"/>
  <c r="A64" i="3"/>
  <c r="CX64" i="3"/>
  <c r="CY64" i="3"/>
  <c r="CZ64" i="3"/>
  <c r="DB64" i="3" s="1"/>
  <c r="DA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A66" i="3"/>
  <c r="DB66" i="3"/>
  <c r="DC66" i="3"/>
  <c r="A67" i="3"/>
  <c r="CX67" i="3"/>
  <c r="CY67" i="3"/>
  <c r="CZ67" i="3"/>
  <c r="DB67" i="3" s="1"/>
  <c r="L32" i="10" s="1"/>
  <c r="DA67" i="3"/>
  <c r="DC67" i="3"/>
  <c r="Q32" i="10" s="1"/>
  <c r="A68" i="3"/>
  <c r="CX68" i="3"/>
  <c r="CY68" i="3"/>
  <c r="CZ68" i="3"/>
  <c r="DB68" i="3" s="1"/>
  <c r="DA68" i="3"/>
  <c r="DC68" i="3"/>
  <c r="A69" i="3"/>
  <c r="CX69" i="3"/>
  <c r="CY69" i="3"/>
  <c r="CZ69" i="3"/>
  <c r="DA69" i="3"/>
  <c r="DB69" i="3"/>
  <c r="L31" i="10" s="1"/>
  <c r="DC69" i="3"/>
  <c r="Q31" i="10" s="1"/>
  <c r="A70" i="3"/>
  <c r="CX70" i="3"/>
  <c r="CY70" i="3"/>
  <c r="CZ70" i="3"/>
  <c r="DA70" i="3"/>
  <c r="DB70" i="3"/>
  <c r="L30" i="10" s="1"/>
  <c r="DC70" i="3"/>
  <c r="Q30" i="10" s="1"/>
  <c r="A71" i="3"/>
  <c r="CX71" i="3"/>
  <c r="CY71" i="3"/>
  <c r="CZ71" i="3"/>
  <c r="DB71" i="3" s="1"/>
  <c r="L29" i="10" s="1"/>
  <c r="DA71" i="3"/>
  <c r="DC71" i="3"/>
  <c r="Q29" i="10" s="1"/>
  <c r="A72" i="3"/>
  <c r="CX72" i="3"/>
  <c r="CY72" i="3"/>
  <c r="CZ72" i="3"/>
  <c r="DB72" i="3" s="1"/>
  <c r="L28" i="10" s="1"/>
  <c r="DA72" i="3"/>
  <c r="DC72" i="3"/>
  <c r="Q28" i="10" s="1"/>
  <c r="A73" i="3"/>
  <c r="CX73" i="3"/>
  <c r="CY73" i="3"/>
  <c r="CZ73" i="3"/>
  <c r="DA73" i="3"/>
  <c r="DB73" i="3"/>
  <c r="L27" i="10" s="1"/>
  <c r="DC73" i="3"/>
  <c r="Q27" i="10" s="1"/>
  <c r="A74" i="3"/>
  <c r="CX74" i="3"/>
  <c r="CY74" i="3"/>
  <c r="CZ74" i="3"/>
  <c r="DA74" i="3"/>
  <c r="DB74" i="3"/>
  <c r="L26" i="10" s="1"/>
  <c r="DC74" i="3"/>
  <c r="Q26" i="10" s="1"/>
  <c r="A75" i="3"/>
  <c r="CX75" i="3"/>
  <c r="CY75" i="3"/>
  <c r="CZ75" i="3"/>
  <c r="DB75" i="3" s="1"/>
  <c r="L25" i="10" s="1"/>
  <c r="DA75" i="3"/>
  <c r="DC75" i="3"/>
  <c r="Q25" i="10" s="1"/>
  <c r="A76" i="3"/>
  <c r="CX76" i="3"/>
  <c r="CY76" i="3"/>
  <c r="CZ76" i="3"/>
  <c r="DB76" i="3" s="1"/>
  <c r="L24" i="10" s="1"/>
  <c r="DA76" i="3"/>
  <c r="DC76" i="3"/>
  <c r="Q24" i="10" s="1"/>
  <c r="A77" i="3"/>
  <c r="CX77" i="3"/>
  <c r="CY77" i="3"/>
  <c r="CZ77" i="3"/>
  <c r="DA77" i="3"/>
  <c r="DB77" i="3"/>
  <c r="DC77" i="3"/>
  <c r="A78" i="3"/>
  <c r="CX78" i="3"/>
  <c r="CY78" i="3"/>
  <c r="CZ78" i="3"/>
  <c r="DA78" i="3"/>
  <c r="DB78" i="3"/>
  <c r="DC78" i="3"/>
  <c r="A79" i="3"/>
  <c r="CX79" i="3"/>
  <c r="CY79" i="3"/>
  <c r="CZ79" i="3"/>
  <c r="DB79" i="3" s="1"/>
  <c r="DA79" i="3"/>
  <c r="DC79" i="3"/>
  <c r="A80" i="3"/>
  <c r="CX80" i="3"/>
  <c r="CY80" i="3"/>
  <c r="CZ80" i="3"/>
  <c r="DB80" i="3" s="1"/>
  <c r="DA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B83" i="3" s="1"/>
  <c r="DA83" i="3"/>
  <c r="DC83" i="3"/>
  <c r="A84" i="3"/>
  <c r="CX84" i="3"/>
  <c r="CY84" i="3"/>
  <c r="CZ84" i="3"/>
  <c r="DB84" i="3" s="1"/>
  <c r="DA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B87" i="3" s="1"/>
  <c r="DA87" i="3"/>
  <c r="DC87" i="3"/>
  <c r="A88" i="3"/>
  <c r="CX88" i="3"/>
  <c r="CY88" i="3"/>
  <c r="CZ88" i="3"/>
  <c r="DB88" i="3" s="1"/>
  <c r="DA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A90" i="3"/>
  <c r="DB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B92" i="3" s="1"/>
  <c r="DA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B95" i="3" s="1"/>
  <c r="DA95" i="3"/>
  <c r="DC95" i="3"/>
  <c r="A96" i="3"/>
  <c r="CX96" i="3"/>
  <c r="CY96" i="3"/>
  <c r="CZ96" i="3"/>
  <c r="DB96" i="3" s="1"/>
  <c r="DA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B99" i="3" s="1"/>
  <c r="DA99" i="3"/>
  <c r="DC99" i="3"/>
  <c r="A100" i="3"/>
  <c r="CX100" i="3"/>
  <c r="CY100" i="3"/>
  <c r="CZ100" i="3"/>
  <c r="DB100" i="3" s="1"/>
  <c r="DA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A102" i="3"/>
  <c r="DB102" i="3"/>
  <c r="L41" i="10" s="1"/>
  <c r="DC102" i="3"/>
  <c r="Q41" i="10" s="1"/>
  <c r="A103" i="3"/>
  <c r="CX103" i="3"/>
  <c r="CY103" i="3"/>
  <c r="CZ103" i="3"/>
  <c r="DB103" i="3" s="1"/>
  <c r="DA103" i="3"/>
  <c r="DC103" i="3"/>
  <c r="A104" i="3"/>
  <c r="CX104" i="3"/>
  <c r="CY104" i="3"/>
  <c r="CZ104" i="3"/>
  <c r="DB104" i="3" s="1"/>
  <c r="L40" i="10" s="1"/>
  <c r="DA104" i="3"/>
  <c r="DC104" i="3"/>
  <c r="Q40" i="10" s="1"/>
  <c r="A105" i="3"/>
  <c r="CX105" i="3"/>
  <c r="CY105" i="3"/>
  <c r="CZ105" i="3"/>
  <c r="DA105" i="3"/>
  <c r="DB105" i="3"/>
  <c r="L39" i="10" s="1"/>
  <c r="DC105" i="3"/>
  <c r="Q39" i="10" s="1"/>
  <c r="A106" i="3"/>
  <c r="CX106" i="3"/>
  <c r="CY106" i="3"/>
  <c r="CZ106" i="3"/>
  <c r="DA106" i="3"/>
  <c r="DB106" i="3"/>
  <c r="L38" i="10" s="1"/>
  <c r="DC106" i="3"/>
  <c r="Q38" i="10" s="1"/>
  <c r="A107" i="3"/>
  <c r="CX107" i="3"/>
  <c r="CY107" i="3"/>
  <c r="CZ107" i="3"/>
  <c r="DB107" i="3" s="1"/>
  <c r="L37" i="10" s="1"/>
  <c r="DA107" i="3"/>
  <c r="DC107" i="3"/>
  <c r="Q37" i="10" s="1"/>
  <c r="A108" i="3"/>
  <c r="CX108" i="3"/>
  <c r="CY108" i="3"/>
  <c r="CZ108" i="3"/>
  <c r="DB108" i="3" s="1"/>
  <c r="L36" i="10" s="1"/>
  <c r="DA108" i="3"/>
  <c r="DC108" i="3"/>
  <c r="Q36" i="10" s="1"/>
  <c r="A109" i="3"/>
  <c r="CX109" i="3"/>
  <c r="CY109" i="3"/>
  <c r="CZ109" i="3"/>
  <c r="DA109" i="3"/>
  <c r="DB109" i="3"/>
  <c r="L35" i="10" s="1"/>
  <c r="DC109" i="3"/>
  <c r="Q35" i="10" s="1"/>
  <c r="A110" i="3"/>
  <c r="CX110" i="3"/>
  <c r="CY110" i="3"/>
  <c r="CZ110" i="3"/>
  <c r="DA110" i="3"/>
  <c r="DB110" i="3"/>
  <c r="L34" i="10" s="1"/>
  <c r="DC110" i="3"/>
  <c r="Q34" i="10" s="1"/>
  <c r="A111" i="3"/>
  <c r="CX111" i="3"/>
  <c r="CY111" i="3"/>
  <c r="CZ111" i="3"/>
  <c r="DB111" i="3" s="1"/>
  <c r="L33" i="10" s="1"/>
  <c r="DA111" i="3"/>
  <c r="DC111" i="3"/>
  <c r="Q33" i="10" s="1"/>
  <c r="A112" i="3"/>
  <c r="CX112" i="3"/>
  <c r="CY112" i="3"/>
  <c r="CZ112" i="3"/>
  <c r="DB112" i="3" s="1"/>
  <c r="DA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A114" i="3"/>
  <c r="DB114" i="3"/>
  <c r="DC114" i="3"/>
  <c r="A115" i="3"/>
  <c r="CX115" i="3"/>
  <c r="CY115" i="3"/>
  <c r="CZ115" i="3"/>
  <c r="DB115" i="3" s="1"/>
  <c r="DA115" i="3"/>
  <c r="DC115" i="3"/>
  <c r="A116" i="3"/>
  <c r="CX116" i="3"/>
  <c r="CY116" i="3"/>
  <c r="CZ116" i="3"/>
  <c r="DB116" i="3" s="1"/>
  <c r="DA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B119" i="3" s="1"/>
  <c r="DA119" i="3"/>
  <c r="DC119" i="3"/>
  <c r="A120" i="3"/>
  <c r="CX120" i="3"/>
  <c r="CY120" i="3"/>
  <c r="CZ120" i="3"/>
  <c r="DB120" i="3" s="1"/>
  <c r="DA120" i="3"/>
  <c r="DC120" i="3"/>
  <c r="A121" i="3"/>
  <c r="CX121" i="3"/>
  <c r="CY121" i="3"/>
  <c r="CZ121" i="3"/>
  <c r="DA121" i="3"/>
  <c r="DB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B123" i="3" s="1"/>
  <c r="DA123" i="3"/>
  <c r="DC123" i="3"/>
  <c r="A124" i="3"/>
  <c r="CX124" i="3"/>
  <c r="CY124" i="3"/>
  <c r="CZ124" i="3"/>
  <c r="DB124" i="3" s="1"/>
  <c r="DA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B127" i="3" s="1"/>
  <c r="DA127" i="3"/>
  <c r="DC127" i="3"/>
  <c r="A128" i="3"/>
  <c r="CX128" i="3"/>
  <c r="CY128" i="3"/>
  <c r="CZ128" i="3"/>
  <c r="DB128" i="3" s="1"/>
  <c r="DA128" i="3"/>
  <c r="DC128" i="3"/>
  <c r="A129" i="3"/>
  <c r="CX129" i="3"/>
  <c r="CY129" i="3"/>
  <c r="CZ129" i="3"/>
  <c r="DA129" i="3"/>
  <c r="DB129" i="3"/>
  <c r="L49" i="10" s="1"/>
  <c r="DC129" i="3"/>
  <c r="Q49" i="10" s="1"/>
  <c r="A130" i="3"/>
  <c r="CX130" i="3"/>
  <c r="CY130" i="3"/>
  <c r="CZ130" i="3"/>
  <c r="DA130" i="3"/>
  <c r="DB130" i="3"/>
  <c r="DC130" i="3"/>
  <c r="A131" i="3"/>
  <c r="CX131" i="3"/>
  <c r="CY131" i="3"/>
  <c r="CZ131" i="3"/>
  <c r="DB131" i="3" s="1"/>
  <c r="L48" i="10" s="1"/>
  <c r="DA131" i="3"/>
  <c r="DC131" i="3"/>
  <c r="Q48" i="10" s="1"/>
  <c r="A132" i="3"/>
  <c r="CX132" i="3"/>
  <c r="CY132" i="3"/>
  <c r="CZ132" i="3"/>
  <c r="DB132" i="3" s="1"/>
  <c r="L47" i="10" s="1"/>
  <c r="DA132" i="3"/>
  <c r="DC132" i="3"/>
  <c r="Q47" i="10" s="1"/>
  <c r="A133" i="3"/>
  <c r="CX133" i="3"/>
  <c r="CY133" i="3"/>
  <c r="CZ133" i="3"/>
  <c r="DA133" i="3"/>
  <c r="DB133" i="3"/>
  <c r="L46" i="10" s="1"/>
  <c r="DC133" i="3"/>
  <c r="Q46" i="10" s="1"/>
  <c r="A134" i="3"/>
  <c r="CX134" i="3"/>
  <c r="CY134" i="3"/>
  <c r="CZ134" i="3"/>
  <c r="DA134" i="3"/>
  <c r="DB134" i="3"/>
  <c r="L45" i="10" s="1"/>
  <c r="DC134" i="3"/>
  <c r="Q45" i="10" s="1"/>
  <c r="A135" i="3"/>
  <c r="CX135" i="3"/>
  <c r="CY135" i="3"/>
  <c r="CZ135" i="3"/>
  <c r="DB135" i="3" s="1"/>
  <c r="L44" i="10" s="1"/>
  <c r="DA135" i="3"/>
  <c r="DC135" i="3"/>
  <c r="Q44" i="10" s="1"/>
  <c r="A136" i="3"/>
  <c r="CX136" i="3"/>
  <c r="CY136" i="3"/>
  <c r="CZ136" i="3"/>
  <c r="DB136" i="3" s="1"/>
  <c r="L43" i="10" s="1"/>
  <c r="DA136" i="3"/>
  <c r="DC136" i="3"/>
  <c r="Q43" i="10" s="1"/>
  <c r="A137" i="3"/>
  <c r="CX137" i="3"/>
  <c r="CY137" i="3"/>
  <c r="CZ137" i="3"/>
  <c r="DA137" i="3"/>
  <c r="DB137" i="3"/>
  <c r="L42" i="10" s="1"/>
  <c r="DC137" i="3"/>
  <c r="Q42" i="10" s="1"/>
  <c r="A138" i="3"/>
  <c r="CX138" i="3"/>
  <c r="CY138" i="3"/>
  <c r="CZ138" i="3"/>
  <c r="DA138" i="3"/>
  <c r="DB138" i="3"/>
  <c r="DC138" i="3"/>
  <c r="A139" i="3"/>
  <c r="CX139" i="3"/>
  <c r="CY139" i="3"/>
  <c r="CZ139" i="3"/>
  <c r="DB139" i="3" s="1"/>
  <c r="DA139" i="3"/>
  <c r="DC139" i="3"/>
  <c r="A140" i="3"/>
  <c r="CX140" i="3"/>
  <c r="CY140" i="3"/>
  <c r="CZ140" i="3"/>
  <c r="DB140" i="3" s="1"/>
  <c r="DA140" i="3"/>
  <c r="DC140" i="3"/>
  <c r="A141" i="3"/>
  <c r="CX141" i="3"/>
  <c r="CY141" i="3"/>
  <c r="CZ141" i="3"/>
  <c r="DA141" i="3"/>
  <c r="DB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B143" i="3" s="1"/>
  <c r="DA143" i="3"/>
  <c r="DC143" i="3"/>
  <c r="A144" i="3"/>
  <c r="CX144" i="3"/>
  <c r="CY144" i="3"/>
  <c r="CZ144" i="3"/>
  <c r="DB144" i="3" s="1"/>
  <c r="DA144" i="3"/>
  <c r="DC144" i="3"/>
  <c r="A145" i="3"/>
  <c r="CX145" i="3"/>
  <c r="CY145" i="3"/>
  <c r="CZ145" i="3"/>
  <c r="DA145" i="3"/>
  <c r="DB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B147" i="3" s="1"/>
  <c r="DA147" i="3"/>
  <c r="DC147" i="3"/>
  <c r="A148" i="3"/>
  <c r="CX148" i="3"/>
  <c r="CY148" i="3"/>
  <c r="CZ148" i="3"/>
  <c r="DB148" i="3" s="1"/>
  <c r="DA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A150" i="3"/>
  <c r="DB150" i="3"/>
  <c r="DC150" i="3"/>
  <c r="A151" i="3"/>
  <c r="CX151" i="3"/>
  <c r="CY151" i="3"/>
  <c r="CZ151" i="3"/>
  <c r="DB151" i="3" s="1"/>
  <c r="DA151" i="3"/>
  <c r="DC151" i="3"/>
  <c r="A152" i="3"/>
  <c r="CX152" i="3"/>
  <c r="CY152" i="3"/>
  <c r="CZ152" i="3"/>
  <c r="DB152" i="3" s="1"/>
  <c r="DA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B155" i="3" s="1"/>
  <c r="DA155" i="3"/>
  <c r="DC155" i="3"/>
  <c r="A156" i="3"/>
  <c r="CX156" i="3"/>
  <c r="CY156" i="3"/>
  <c r="CZ156" i="3"/>
  <c r="DB156" i="3" s="1"/>
  <c r="DA156" i="3"/>
  <c r="DC156" i="3"/>
  <c r="A157" i="3"/>
  <c r="CX157" i="3"/>
  <c r="CY157" i="3"/>
  <c r="CZ157" i="3"/>
  <c r="DA157" i="3"/>
  <c r="DB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B159" i="3" s="1"/>
  <c r="DA159" i="3"/>
  <c r="DC159" i="3"/>
  <c r="A160" i="3"/>
  <c r="CX160" i="3"/>
  <c r="CY160" i="3"/>
  <c r="CZ160" i="3"/>
  <c r="DB160" i="3" s="1"/>
  <c r="DA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A162" i="3"/>
  <c r="DB162" i="3"/>
  <c r="L57" i="10" s="1"/>
  <c r="DC162" i="3"/>
  <c r="Q57" i="10" s="1"/>
  <c r="A163" i="3"/>
  <c r="CX163" i="3"/>
  <c r="CY163" i="3"/>
  <c r="CZ163" i="3"/>
  <c r="DB163" i="3" s="1"/>
  <c r="DA163" i="3"/>
  <c r="DC163" i="3"/>
  <c r="A164" i="3"/>
  <c r="CX164" i="3"/>
  <c r="CY164" i="3"/>
  <c r="CZ164" i="3"/>
  <c r="DB164" i="3" s="1"/>
  <c r="L56" i="10" s="1"/>
  <c r="DA164" i="3"/>
  <c r="DC164" i="3"/>
  <c r="Q56" i="10" s="1"/>
  <c r="A165" i="3"/>
  <c r="CX165" i="3"/>
  <c r="CY165" i="3"/>
  <c r="CZ165" i="3"/>
  <c r="DA165" i="3"/>
  <c r="DB165" i="3"/>
  <c r="L55" i="10" s="1"/>
  <c r="DC165" i="3"/>
  <c r="Q55" i="10" s="1"/>
  <c r="A166" i="3"/>
  <c r="CX166" i="3"/>
  <c r="CY166" i="3"/>
  <c r="CZ166" i="3"/>
  <c r="DA166" i="3"/>
  <c r="DB166" i="3"/>
  <c r="L54" i="10" s="1"/>
  <c r="DC166" i="3"/>
  <c r="Q54" i="10" s="1"/>
  <c r="A167" i="3"/>
  <c r="CX167" i="3"/>
  <c r="CY167" i="3"/>
  <c r="CZ167" i="3"/>
  <c r="DB167" i="3" s="1"/>
  <c r="L53" i="10" s="1"/>
  <c r="DA167" i="3"/>
  <c r="DC167" i="3"/>
  <c r="Q53" i="10" s="1"/>
  <c r="A168" i="3"/>
  <c r="CX168" i="3"/>
  <c r="CY168" i="3"/>
  <c r="CZ168" i="3"/>
  <c r="DB168" i="3" s="1"/>
  <c r="L52" i="10" s="1"/>
  <c r="DA168" i="3"/>
  <c r="DC168" i="3"/>
  <c r="Q52" i="10" s="1"/>
  <c r="A169" i="3"/>
  <c r="CX169" i="3"/>
  <c r="CY169" i="3"/>
  <c r="CZ169" i="3"/>
  <c r="DA169" i="3"/>
  <c r="DB169" i="3"/>
  <c r="L51" i="10" s="1"/>
  <c r="DC169" i="3"/>
  <c r="Q51" i="10" s="1"/>
  <c r="A170" i="3"/>
  <c r="CX170" i="3"/>
  <c r="CY170" i="3"/>
  <c r="CZ170" i="3"/>
  <c r="DA170" i="3"/>
  <c r="DB170" i="3"/>
  <c r="L50" i="10" s="1"/>
  <c r="DC170" i="3"/>
  <c r="Q50" i="10" s="1"/>
  <c r="A171" i="3"/>
  <c r="CX171" i="3"/>
  <c r="CY171" i="3"/>
  <c r="CZ171" i="3"/>
  <c r="DB171" i="3" s="1"/>
  <c r="DA171" i="3"/>
  <c r="DC171" i="3"/>
  <c r="A172" i="3"/>
  <c r="CX172" i="3"/>
  <c r="CY172" i="3"/>
  <c r="CZ172" i="3"/>
  <c r="DB172" i="3" s="1"/>
  <c r="DA172" i="3"/>
  <c r="DC172" i="3"/>
  <c r="A173" i="3"/>
  <c r="CX173" i="3"/>
  <c r="CY173" i="3"/>
  <c r="CZ173" i="3"/>
  <c r="DA173" i="3"/>
  <c r="DB173" i="3"/>
  <c r="DC173" i="3"/>
  <c r="A174" i="3"/>
  <c r="CX174" i="3"/>
  <c r="CY174" i="3"/>
  <c r="CZ174" i="3"/>
  <c r="DA174" i="3"/>
  <c r="DB174" i="3"/>
  <c r="DC174" i="3"/>
  <c r="A175" i="3"/>
  <c r="CX175" i="3"/>
  <c r="CY175" i="3"/>
  <c r="CZ175" i="3"/>
  <c r="DB175" i="3" s="1"/>
  <c r="DA175" i="3"/>
  <c r="DC175" i="3"/>
  <c r="A176" i="3"/>
  <c r="CX176" i="3"/>
  <c r="CY176" i="3"/>
  <c r="CZ176" i="3"/>
  <c r="DB176" i="3" s="1"/>
  <c r="DA176" i="3"/>
  <c r="DC176" i="3"/>
  <c r="A177" i="3"/>
  <c r="CX177" i="3"/>
  <c r="CY177" i="3"/>
  <c r="CZ177" i="3"/>
  <c r="DA177" i="3"/>
  <c r="DB177" i="3"/>
  <c r="DC177" i="3"/>
  <c r="A178" i="3"/>
  <c r="CX178" i="3"/>
  <c r="CY178" i="3"/>
  <c r="CZ178" i="3"/>
  <c r="DA178" i="3"/>
  <c r="DB178" i="3"/>
  <c r="DC178" i="3"/>
  <c r="A179" i="3"/>
  <c r="CX179" i="3"/>
  <c r="CY179" i="3"/>
  <c r="CZ179" i="3"/>
  <c r="DB179" i="3" s="1"/>
  <c r="DA179" i="3"/>
  <c r="DC179" i="3"/>
  <c r="A180" i="3"/>
  <c r="CX180" i="3"/>
  <c r="CY180" i="3"/>
  <c r="CZ180" i="3"/>
  <c r="DB180" i="3" s="1"/>
  <c r="DA180" i="3"/>
  <c r="DC180" i="3"/>
  <c r="A181" i="3"/>
  <c r="CX181" i="3"/>
  <c r="CY181" i="3"/>
  <c r="CZ181" i="3"/>
  <c r="DA181" i="3"/>
  <c r="DB181" i="3"/>
  <c r="DC181" i="3"/>
  <c r="A182" i="3"/>
  <c r="CX182" i="3"/>
  <c r="CY182" i="3"/>
  <c r="CZ182" i="3"/>
  <c r="DA182" i="3"/>
  <c r="DB182" i="3"/>
  <c r="DC182" i="3"/>
  <c r="A183" i="3"/>
  <c r="I48" i="1"/>
  <c r="CX183" i="3"/>
  <c r="CY183" i="3"/>
  <c r="CZ183" i="3"/>
  <c r="DA183" i="3"/>
  <c r="DB183" i="3"/>
  <c r="DC183" i="3"/>
  <c r="A184" i="3"/>
  <c r="CX184" i="3"/>
  <c r="CY184" i="3"/>
  <c r="CZ184" i="3"/>
  <c r="DB184" i="3" s="1"/>
  <c r="DA184" i="3"/>
  <c r="DC184" i="3"/>
  <c r="A185" i="3"/>
  <c r="CX185" i="3"/>
  <c r="CY185" i="3"/>
  <c r="CZ185" i="3"/>
  <c r="DB185" i="3" s="1"/>
  <c r="DA185" i="3"/>
  <c r="DC185" i="3"/>
  <c r="A186" i="3"/>
  <c r="CX186" i="3"/>
  <c r="CY186" i="3"/>
  <c r="CZ186" i="3"/>
  <c r="DA186" i="3"/>
  <c r="DB186" i="3"/>
  <c r="DC186" i="3"/>
  <c r="A187" i="3"/>
  <c r="CX187" i="3"/>
  <c r="CY187" i="3"/>
  <c r="CZ187" i="3"/>
  <c r="DA187" i="3"/>
  <c r="DB187" i="3"/>
  <c r="DC187" i="3"/>
  <c r="A188" i="3"/>
  <c r="CX188" i="3"/>
  <c r="CY188" i="3"/>
  <c r="CZ188" i="3"/>
  <c r="DB188" i="3" s="1"/>
  <c r="DA188" i="3"/>
  <c r="DC188" i="3"/>
  <c r="A189" i="3"/>
  <c r="CX189" i="3"/>
  <c r="CY189" i="3"/>
  <c r="CZ189" i="3"/>
  <c r="DB189" i="3" s="1"/>
  <c r="DA189" i="3"/>
  <c r="DC189" i="3"/>
  <c r="A190" i="3"/>
  <c r="CX190" i="3"/>
  <c r="CY190" i="3"/>
  <c r="CZ190" i="3"/>
  <c r="DA190" i="3"/>
  <c r="DB190" i="3"/>
  <c r="DC190" i="3"/>
  <c r="A191" i="3"/>
  <c r="CX191" i="3"/>
  <c r="CY191" i="3"/>
  <c r="CZ191" i="3"/>
  <c r="DA191" i="3"/>
  <c r="DB191" i="3"/>
  <c r="DC191" i="3"/>
  <c r="A192" i="3"/>
  <c r="CX192" i="3"/>
  <c r="CY192" i="3"/>
  <c r="CZ192" i="3"/>
  <c r="DB192" i="3" s="1"/>
  <c r="DA192" i="3"/>
  <c r="DC192" i="3"/>
  <c r="A193" i="3"/>
  <c r="CX193" i="3"/>
  <c r="CY193" i="3"/>
  <c r="CZ193" i="3"/>
  <c r="DB193" i="3" s="1"/>
  <c r="DA193" i="3"/>
  <c r="DC193" i="3"/>
  <c r="A194" i="3"/>
  <c r="CX194" i="3"/>
  <c r="CY194" i="3"/>
  <c r="CZ194" i="3"/>
  <c r="DA194" i="3"/>
  <c r="DB194" i="3"/>
  <c r="DC194" i="3"/>
  <c r="A195" i="3"/>
  <c r="I49" i="1"/>
  <c r="CX195" i="3" s="1"/>
  <c r="CY195" i="3"/>
  <c r="CZ195" i="3"/>
  <c r="DA195" i="3"/>
  <c r="DB195" i="3"/>
  <c r="L63" i="10" s="1"/>
  <c r="DC195" i="3"/>
  <c r="Q63" i="10" s="1"/>
  <c r="A196" i="3"/>
  <c r="CX196" i="3"/>
  <c r="CY196" i="3"/>
  <c r="CZ196" i="3"/>
  <c r="DA196" i="3"/>
  <c r="DB196" i="3"/>
  <c r="DC196" i="3"/>
  <c r="A197" i="3"/>
  <c r="CY197" i="3"/>
  <c r="CZ197" i="3"/>
  <c r="DB197" i="3" s="1"/>
  <c r="L62" i="10" s="1"/>
  <c r="DA197" i="3"/>
  <c r="DC197" i="3"/>
  <c r="Q62" i="10" s="1"/>
  <c r="A198" i="3"/>
  <c r="CY198" i="3"/>
  <c r="CZ198" i="3"/>
  <c r="DB198" i="3" s="1"/>
  <c r="L61" i="10" s="1"/>
  <c r="DA198" i="3"/>
  <c r="DC198" i="3"/>
  <c r="Q61" i="10" s="1"/>
  <c r="A199" i="3"/>
  <c r="CY199" i="3"/>
  <c r="CZ199" i="3"/>
  <c r="DA199" i="3"/>
  <c r="DB199" i="3"/>
  <c r="L60" i="10" s="1"/>
  <c r="DC199" i="3"/>
  <c r="Q60" i="10" s="1"/>
  <c r="A200" i="3"/>
  <c r="CX200" i="3"/>
  <c r="CY200" i="3"/>
  <c r="CZ200" i="3"/>
  <c r="DA200" i="3"/>
  <c r="DB200" i="3"/>
  <c r="L59" i="10" s="1"/>
  <c r="DC200" i="3"/>
  <c r="Q59" i="10" s="1"/>
  <c r="A201" i="3"/>
  <c r="CY201" i="3"/>
  <c r="CZ201" i="3"/>
  <c r="DB201" i="3" s="1"/>
  <c r="L58" i="10" s="1"/>
  <c r="DA201" i="3"/>
  <c r="DC201" i="3"/>
  <c r="Q58" i="10" s="1"/>
  <c r="A202" i="3"/>
  <c r="CY202" i="3"/>
  <c r="CZ202" i="3"/>
  <c r="DB202" i="3" s="1"/>
  <c r="DA202" i="3"/>
  <c r="DC202" i="3"/>
  <c r="A203" i="3"/>
  <c r="CY203" i="3"/>
  <c r="CZ203" i="3"/>
  <c r="DA203" i="3"/>
  <c r="DB203" i="3"/>
  <c r="DC203" i="3"/>
  <c r="A204" i="3"/>
  <c r="CX204" i="3"/>
  <c r="CY204" i="3"/>
  <c r="CZ204" i="3"/>
  <c r="DA204" i="3"/>
  <c r="DB204" i="3"/>
  <c r="DC204" i="3"/>
  <c r="A205" i="3"/>
  <c r="CY205" i="3"/>
  <c r="CZ205" i="3"/>
  <c r="DB205" i="3" s="1"/>
  <c r="DA205" i="3"/>
  <c r="DC205" i="3"/>
  <c r="A206" i="3"/>
  <c r="CY206" i="3"/>
  <c r="CZ206" i="3"/>
  <c r="DB206" i="3" s="1"/>
  <c r="DA206" i="3"/>
  <c r="DC206" i="3"/>
  <c r="A207" i="3"/>
  <c r="CX207" i="3"/>
  <c r="CY207" i="3"/>
  <c r="CZ207" i="3"/>
  <c r="DA207" i="3"/>
  <c r="DB207" i="3"/>
  <c r="DC207" i="3"/>
  <c r="A208" i="3"/>
  <c r="CX208" i="3"/>
  <c r="CY208" i="3"/>
  <c r="CZ208" i="3"/>
  <c r="DA208" i="3"/>
  <c r="DB208" i="3"/>
  <c r="DC208" i="3"/>
  <c r="A209" i="3"/>
  <c r="CX209" i="3"/>
  <c r="CY209" i="3"/>
  <c r="CZ209" i="3"/>
  <c r="DB209" i="3" s="1"/>
  <c r="DA209" i="3"/>
  <c r="DC209" i="3"/>
  <c r="A210" i="3"/>
  <c r="CX210" i="3"/>
  <c r="CY210" i="3"/>
  <c r="CZ210" i="3"/>
  <c r="DB210" i="3" s="1"/>
  <c r="DA210" i="3"/>
  <c r="DC210" i="3"/>
  <c r="A211" i="3"/>
  <c r="CX211" i="3"/>
  <c r="CY211" i="3"/>
  <c r="CZ211" i="3"/>
  <c r="DA211" i="3"/>
  <c r="DB211" i="3"/>
  <c r="DC211" i="3"/>
  <c r="A212" i="3"/>
  <c r="CX212" i="3"/>
  <c r="CY212" i="3"/>
  <c r="CZ212" i="3"/>
  <c r="DA212" i="3"/>
  <c r="DB212" i="3"/>
  <c r="DC212" i="3"/>
  <c r="A213" i="3"/>
  <c r="CX213" i="3"/>
  <c r="CY213" i="3"/>
  <c r="CZ213" i="3"/>
  <c r="DB213" i="3" s="1"/>
  <c r="DA213" i="3"/>
  <c r="DC213" i="3"/>
  <c r="A214" i="3"/>
  <c r="CX214" i="3"/>
  <c r="CY214" i="3"/>
  <c r="CZ214" i="3"/>
  <c r="DB214" i="3" s="1"/>
  <c r="DA214" i="3"/>
  <c r="DC214" i="3"/>
  <c r="A215" i="3"/>
  <c r="CX215" i="3"/>
  <c r="CY215" i="3"/>
  <c r="CZ215" i="3"/>
  <c r="DA215" i="3"/>
  <c r="DB215" i="3"/>
  <c r="DC215" i="3"/>
  <c r="A216" i="3"/>
  <c r="CX216" i="3"/>
  <c r="CY216" i="3"/>
  <c r="CZ216" i="3"/>
  <c r="DA216" i="3"/>
  <c r="DB216" i="3"/>
  <c r="DC216" i="3"/>
  <c r="A217" i="3"/>
  <c r="CX217" i="3"/>
  <c r="CY217" i="3"/>
  <c r="CZ217" i="3"/>
  <c r="DB217" i="3" s="1"/>
  <c r="DA217" i="3"/>
  <c r="DC217" i="3"/>
  <c r="A218" i="3"/>
  <c r="CX218" i="3"/>
  <c r="CY218" i="3"/>
  <c r="CZ218" i="3"/>
  <c r="DB218" i="3" s="1"/>
  <c r="DA218" i="3"/>
  <c r="DC218" i="3"/>
  <c r="A219" i="3"/>
  <c r="CX219" i="3"/>
  <c r="CY219" i="3"/>
  <c r="CZ219" i="3"/>
  <c r="DA219" i="3"/>
  <c r="DB219" i="3"/>
  <c r="DC219" i="3"/>
  <c r="A220" i="3"/>
  <c r="CX220" i="3"/>
  <c r="CY220" i="3"/>
  <c r="CZ220" i="3"/>
  <c r="DA220" i="3"/>
  <c r="DB220" i="3"/>
  <c r="DC220" i="3"/>
  <c r="A221" i="3"/>
  <c r="CX221" i="3"/>
  <c r="CY221" i="3"/>
  <c r="CZ221" i="3"/>
  <c r="DB221" i="3" s="1"/>
  <c r="DA221" i="3"/>
  <c r="DC221" i="3"/>
  <c r="A222" i="3"/>
  <c r="CX222" i="3"/>
  <c r="CY222" i="3"/>
  <c r="CZ222" i="3"/>
  <c r="DB222" i="3" s="1"/>
  <c r="L78" i="10" s="1"/>
  <c r="DA222" i="3"/>
  <c r="DC222" i="3"/>
  <c r="Q78" i="10" s="1"/>
  <c r="A223" i="3"/>
  <c r="CX223" i="3"/>
  <c r="CY223" i="3"/>
  <c r="CZ223" i="3"/>
  <c r="DA223" i="3"/>
  <c r="DB223" i="3"/>
  <c r="DC223" i="3"/>
  <c r="A224" i="3"/>
  <c r="CX224" i="3"/>
  <c r="CY224" i="3"/>
  <c r="CZ224" i="3"/>
  <c r="DA224" i="3"/>
  <c r="DB224" i="3"/>
  <c r="L77" i="10" s="1"/>
  <c r="DC224" i="3"/>
  <c r="Q77" i="10" s="1"/>
  <c r="A225" i="3"/>
  <c r="CX225" i="3"/>
  <c r="CY225" i="3"/>
  <c r="CZ225" i="3"/>
  <c r="DB225" i="3" s="1"/>
  <c r="L76" i="10" s="1"/>
  <c r="DA225" i="3"/>
  <c r="DC225" i="3"/>
  <c r="Q76" i="10" s="1"/>
  <c r="A226" i="3"/>
  <c r="CX226" i="3"/>
  <c r="CY226" i="3"/>
  <c r="CZ226" i="3"/>
  <c r="DB226" i="3" s="1"/>
  <c r="L75" i="10" s="1"/>
  <c r="DA226" i="3"/>
  <c r="DC226" i="3"/>
  <c r="Q75" i="10" s="1"/>
  <c r="A227" i="3"/>
  <c r="CX227" i="3"/>
  <c r="CY227" i="3"/>
  <c r="CZ227" i="3"/>
  <c r="DA227" i="3"/>
  <c r="DB227" i="3"/>
  <c r="L74" i="10" s="1"/>
  <c r="DC227" i="3"/>
  <c r="Q74" i="10" s="1"/>
  <c r="A228" i="3"/>
  <c r="CX228" i="3"/>
  <c r="CY228" i="3"/>
  <c r="CZ228" i="3"/>
  <c r="DA228" i="3"/>
  <c r="DB228" i="3"/>
  <c r="L73" i="10" s="1"/>
  <c r="DC228" i="3"/>
  <c r="Q73" i="10" s="1"/>
  <c r="A229" i="3"/>
  <c r="CX229" i="3"/>
  <c r="CY229" i="3"/>
  <c r="CZ229" i="3"/>
  <c r="DB229" i="3" s="1"/>
  <c r="L72" i="10" s="1"/>
  <c r="DA229" i="3"/>
  <c r="DC229" i="3"/>
  <c r="Q72" i="10" s="1"/>
  <c r="A230" i="3"/>
  <c r="CX230" i="3"/>
  <c r="CY230" i="3"/>
  <c r="CZ230" i="3"/>
  <c r="DB230" i="3" s="1"/>
  <c r="L71" i="10" s="1"/>
  <c r="DA230" i="3"/>
  <c r="DC230" i="3"/>
  <c r="Q71" i="10" s="1"/>
  <c r="A231" i="3"/>
  <c r="CX231" i="3"/>
  <c r="CY231" i="3"/>
  <c r="CZ231" i="3"/>
  <c r="DA231" i="3"/>
  <c r="DB231" i="3"/>
  <c r="L70" i="10" s="1"/>
  <c r="DC231" i="3"/>
  <c r="Q70" i="10" s="1"/>
  <c r="A232" i="3"/>
  <c r="CX232" i="3"/>
  <c r="CY232" i="3"/>
  <c r="CZ232" i="3"/>
  <c r="DA232" i="3"/>
  <c r="DB232" i="3"/>
  <c r="L69" i="10" s="1"/>
  <c r="DC232" i="3"/>
  <c r="Q69" i="10" s="1"/>
  <c r="A233" i="3"/>
  <c r="CX233" i="3"/>
  <c r="CY233" i="3"/>
  <c r="CZ233" i="3"/>
  <c r="DB233" i="3" s="1"/>
  <c r="L68" i="10" s="1"/>
  <c r="DA233" i="3"/>
  <c r="DC233" i="3"/>
  <c r="Q68" i="10" s="1"/>
  <c r="A234" i="3"/>
  <c r="CX234" i="3"/>
  <c r="CY234" i="3"/>
  <c r="CZ234" i="3"/>
  <c r="DB234" i="3" s="1"/>
  <c r="L67" i="10" s="1"/>
  <c r="DA234" i="3"/>
  <c r="DC234" i="3"/>
  <c r="Q67" i="10" s="1"/>
  <c r="A235" i="3"/>
  <c r="CX235" i="3"/>
  <c r="CY235" i="3"/>
  <c r="CZ235" i="3"/>
  <c r="DA235" i="3"/>
  <c r="DB235" i="3"/>
  <c r="L66" i="10" s="1"/>
  <c r="DC235" i="3"/>
  <c r="Q66" i="10" s="1"/>
  <c r="A236" i="3"/>
  <c r="CX236" i="3"/>
  <c r="CY236" i="3"/>
  <c r="CZ236" i="3"/>
  <c r="DA236" i="3"/>
  <c r="DB236" i="3"/>
  <c r="L65" i="10" s="1"/>
  <c r="DC236" i="3"/>
  <c r="Q65" i="10" s="1"/>
  <c r="A237" i="3"/>
  <c r="CX237" i="3"/>
  <c r="CY237" i="3"/>
  <c r="CZ237" i="3"/>
  <c r="DB237" i="3" s="1"/>
  <c r="DA237" i="3"/>
  <c r="DC237" i="3"/>
  <c r="A238" i="3"/>
  <c r="CX238" i="3"/>
  <c r="CY238" i="3"/>
  <c r="CZ238" i="3"/>
  <c r="DB238" i="3" s="1"/>
  <c r="DA238" i="3"/>
  <c r="DC238" i="3"/>
  <c r="A239" i="3"/>
  <c r="CX239" i="3"/>
  <c r="CY239" i="3"/>
  <c r="CZ239" i="3"/>
  <c r="DA239" i="3"/>
  <c r="DB239" i="3"/>
  <c r="DC239" i="3"/>
  <c r="A240" i="3"/>
  <c r="CX240" i="3"/>
  <c r="CY240" i="3"/>
  <c r="CZ240" i="3"/>
  <c r="DA240" i="3"/>
  <c r="DB240" i="3"/>
  <c r="DC240" i="3"/>
  <c r="A241" i="3"/>
  <c r="CX241" i="3"/>
  <c r="CY241" i="3"/>
  <c r="CZ241" i="3"/>
  <c r="DB241" i="3" s="1"/>
  <c r="DA241" i="3"/>
  <c r="DC241" i="3"/>
  <c r="A242" i="3"/>
  <c r="CX242" i="3"/>
  <c r="CY242" i="3"/>
  <c r="CZ242" i="3"/>
  <c r="DB242" i="3" s="1"/>
  <c r="DA242" i="3"/>
  <c r="DC242" i="3"/>
  <c r="A243" i="3"/>
  <c r="CX243" i="3"/>
  <c r="CY243" i="3"/>
  <c r="CZ243" i="3"/>
  <c r="DA243" i="3"/>
  <c r="DB243" i="3"/>
  <c r="DC243" i="3"/>
  <c r="A244" i="3"/>
  <c r="CX244" i="3"/>
  <c r="CY244" i="3"/>
  <c r="CZ244" i="3"/>
  <c r="DA244" i="3"/>
  <c r="DB244" i="3"/>
  <c r="DC244" i="3"/>
  <c r="A245" i="3"/>
  <c r="CX245" i="3"/>
  <c r="CY245" i="3"/>
  <c r="CZ245" i="3"/>
  <c r="DB245" i="3" s="1"/>
  <c r="DA245" i="3"/>
  <c r="DC245" i="3"/>
  <c r="A246" i="3"/>
  <c r="CX246" i="3"/>
  <c r="CY246" i="3"/>
  <c r="CZ246" i="3"/>
  <c r="DB246" i="3" s="1"/>
  <c r="DA246" i="3"/>
  <c r="DC246" i="3"/>
  <c r="A247" i="3"/>
  <c r="CX247" i="3"/>
  <c r="CY247" i="3"/>
  <c r="CZ247" i="3"/>
  <c r="DA247" i="3"/>
  <c r="DB247" i="3"/>
  <c r="DC247" i="3"/>
  <c r="A248" i="3"/>
  <c r="CX248" i="3"/>
  <c r="CY248" i="3"/>
  <c r="CZ248" i="3"/>
  <c r="DA248" i="3"/>
  <c r="DB248" i="3"/>
  <c r="DC248" i="3"/>
  <c r="A249" i="3"/>
  <c r="CX249" i="3"/>
  <c r="CY249" i="3"/>
  <c r="CZ249" i="3"/>
  <c r="DB249" i="3" s="1"/>
  <c r="DA249" i="3"/>
  <c r="DC249" i="3"/>
  <c r="A250" i="3"/>
  <c r="CX250" i="3"/>
  <c r="CY250" i="3"/>
  <c r="CZ250" i="3"/>
  <c r="DB250" i="3" s="1"/>
  <c r="DA250" i="3"/>
  <c r="DC250" i="3"/>
  <c r="A251" i="3"/>
  <c r="CX251" i="3"/>
  <c r="CY251" i="3"/>
  <c r="CZ251" i="3"/>
  <c r="DA251" i="3"/>
  <c r="DB251" i="3"/>
  <c r="DC251" i="3"/>
  <c r="A252" i="3"/>
  <c r="CX252" i="3"/>
  <c r="CY252" i="3"/>
  <c r="CZ252" i="3"/>
  <c r="DA252" i="3"/>
  <c r="DB252" i="3"/>
  <c r="DC252" i="3"/>
  <c r="A253" i="3"/>
  <c r="CX253" i="3"/>
  <c r="CY253" i="3"/>
  <c r="CZ253" i="3"/>
  <c r="DB253" i="3" s="1"/>
  <c r="DA253" i="3"/>
  <c r="DC253" i="3"/>
  <c r="A254" i="3"/>
  <c r="CX254" i="3"/>
  <c r="CY254" i="3"/>
  <c r="CZ254" i="3"/>
  <c r="DB254" i="3" s="1"/>
  <c r="DA254" i="3"/>
  <c r="DC254" i="3"/>
  <c r="A255" i="3"/>
  <c r="CX255" i="3"/>
  <c r="CY255" i="3"/>
  <c r="CZ255" i="3"/>
  <c r="DA255" i="3"/>
  <c r="DB255" i="3"/>
  <c r="DC255" i="3"/>
  <c r="A256" i="3"/>
  <c r="CX256" i="3"/>
  <c r="CY256" i="3"/>
  <c r="CZ256" i="3"/>
  <c r="DA256" i="3"/>
  <c r="DB256" i="3"/>
  <c r="DC256" i="3"/>
  <c r="A257" i="3"/>
  <c r="CX257" i="3"/>
  <c r="CY257" i="3"/>
  <c r="CZ257" i="3"/>
  <c r="DB257" i="3" s="1"/>
  <c r="L97" i="10" s="1"/>
  <c r="DA257" i="3"/>
  <c r="DC257" i="3"/>
  <c r="Q97" i="10" s="1"/>
  <c r="A258" i="3"/>
  <c r="CX258" i="3"/>
  <c r="CY258" i="3"/>
  <c r="CZ258" i="3"/>
  <c r="DB258" i="3" s="1"/>
  <c r="DA258" i="3"/>
  <c r="DC258" i="3"/>
  <c r="A259" i="3"/>
  <c r="CX259" i="3"/>
  <c r="CY259" i="3"/>
  <c r="CZ259" i="3"/>
  <c r="DA259" i="3"/>
  <c r="DB259" i="3"/>
  <c r="L96" i="10" s="1"/>
  <c r="DC259" i="3"/>
  <c r="Q96" i="10" s="1"/>
  <c r="A260" i="3"/>
  <c r="CX260" i="3"/>
  <c r="CY260" i="3"/>
  <c r="CZ260" i="3"/>
  <c r="DA260" i="3"/>
  <c r="DB260" i="3"/>
  <c r="L95" i="10" s="1"/>
  <c r="DC260" i="3"/>
  <c r="Q95" i="10" s="1"/>
  <c r="A261" i="3"/>
  <c r="CX261" i="3"/>
  <c r="CY261" i="3"/>
  <c r="CZ261" i="3"/>
  <c r="DB261" i="3" s="1"/>
  <c r="L94" i="10" s="1"/>
  <c r="DA261" i="3"/>
  <c r="DC261" i="3"/>
  <c r="Q94" i="10" s="1"/>
  <c r="A262" i="3"/>
  <c r="CX262" i="3"/>
  <c r="CY262" i="3"/>
  <c r="CZ262" i="3"/>
  <c r="DB262" i="3" s="1"/>
  <c r="L93" i="10" s="1"/>
  <c r="DA262" i="3"/>
  <c r="DC262" i="3"/>
  <c r="Q93" i="10" s="1"/>
  <c r="A263" i="3"/>
  <c r="CX263" i="3"/>
  <c r="CY263" i="3"/>
  <c r="CZ263" i="3"/>
  <c r="DA263" i="3"/>
  <c r="DB263" i="3"/>
  <c r="L92" i="10" s="1"/>
  <c r="DC263" i="3"/>
  <c r="Q92" i="10" s="1"/>
  <c r="A264" i="3"/>
  <c r="CX264" i="3"/>
  <c r="CY264" i="3"/>
  <c r="CZ264" i="3"/>
  <c r="DA264" i="3"/>
  <c r="DB264" i="3"/>
  <c r="L91" i="10" s="1"/>
  <c r="DC264" i="3"/>
  <c r="Q91" i="10" s="1"/>
  <c r="A265" i="3"/>
  <c r="CX265" i="3"/>
  <c r="CY265" i="3"/>
  <c r="CZ265" i="3"/>
  <c r="DB265" i="3" s="1"/>
  <c r="L90" i="10" s="1"/>
  <c r="DA265" i="3"/>
  <c r="DC265" i="3"/>
  <c r="Q90" i="10" s="1"/>
  <c r="A266" i="3"/>
  <c r="CX266" i="3"/>
  <c r="CY266" i="3"/>
  <c r="CZ266" i="3"/>
  <c r="DB266" i="3" s="1"/>
  <c r="L89" i="10" s="1"/>
  <c r="DA266" i="3"/>
  <c r="DC266" i="3"/>
  <c r="Q89" i="10" s="1"/>
  <c r="A267" i="3"/>
  <c r="CX267" i="3"/>
  <c r="CY267" i="3"/>
  <c r="CZ267" i="3"/>
  <c r="DA267" i="3"/>
  <c r="DB267" i="3"/>
  <c r="L88" i="10" s="1"/>
  <c r="DC267" i="3"/>
  <c r="Q88" i="10" s="1"/>
  <c r="A268" i="3"/>
  <c r="CX268" i="3"/>
  <c r="CY268" i="3"/>
  <c r="CZ268" i="3"/>
  <c r="DA268" i="3"/>
  <c r="DB268" i="3"/>
  <c r="L87" i="10" s="1"/>
  <c r="DC268" i="3"/>
  <c r="Q87" i="10" s="1"/>
  <c r="A269" i="3"/>
  <c r="CX269" i="3"/>
  <c r="CY269" i="3"/>
  <c r="CZ269" i="3"/>
  <c r="DB269" i="3" s="1"/>
  <c r="L86" i="10" s="1"/>
  <c r="DA269" i="3"/>
  <c r="DC269" i="3"/>
  <c r="Q86" i="10" s="1"/>
  <c r="A270" i="3"/>
  <c r="CX270" i="3"/>
  <c r="CY270" i="3"/>
  <c r="CZ270" i="3"/>
  <c r="DB270" i="3" s="1"/>
  <c r="L85" i="10" s="1"/>
  <c r="DA270" i="3"/>
  <c r="DC270" i="3"/>
  <c r="Q85" i="10" s="1"/>
  <c r="A271" i="3"/>
  <c r="CX271" i="3"/>
  <c r="CY271" i="3"/>
  <c r="CZ271" i="3"/>
  <c r="DA271" i="3"/>
  <c r="DB271" i="3"/>
  <c r="L84" i="10" s="1"/>
  <c r="DC271" i="3"/>
  <c r="Q84" i="10" s="1"/>
  <c r="A272" i="3"/>
  <c r="CX272" i="3"/>
  <c r="CY272" i="3"/>
  <c r="CZ272" i="3"/>
  <c r="DA272" i="3"/>
  <c r="DB272" i="3"/>
  <c r="L83" i="10" s="1"/>
  <c r="DC272" i="3"/>
  <c r="Q83" i="10" s="1"/>
  <c r="A273" i="3"/>
  <c r="CX273" i="3"/>
  <c r="CY273" i="3"/>
  <c r="CZ273" i="3"/>
  <c r="DB273" i="3" s="1"/>
  <c r="L82" i="10" s="1"/>
  <c r="DA273" i="3"/>
  <c r="DC273" i="3"/>
  <c r="Q82" i="10" s="1"/>
  <c r="A274" i="3"/>
  <c r="CX274" i="3"/>
  <c r="CY274" i="3"/>
  <c r="CZ274" i="3"/>
  <c r="DB274" i="3" s="1"/>
  <c r="L81" i="10" s="1"/>
  <c r="DA274" i="3"/>
  <c r="DC274" i="3"/>
  <c r="Q81" i="10" s="1"/>
  <c r="A275" i="3"/>
  <c r="CX275" i="3"/>
  <c r="CY275" i="3"/>
  <c r="CZ275" i="3"/>
  <c r="DA275" i="3"/>
  <c r="DB275" i="3"/>
  <c r="L80" i="10" s="1"/>
  <c r="DC275" i="3"/>
  <c r="Q80" i="10" s="1"/>
  <c r="A276" i="3"/>
  <c r="CX276" i="3"/>
  <c r="CY276" i="3"/>
  <c r="CZ276" i="3"/>
  <c r="DA276" i="3"/>
  <c r="DB276" i="3"/>
  <c r="L79" i="10" s="1"/>
  <c r="DC276" i="3"/>
  <c r="Q79" i="10" s="1"/>
  <c r="A277" i="3"/>
  <c r="CX277" i="3"/>
  <c r="CY277" i="3"/>
  <c r="CZ277" i="3"/>
  <c r="DB277" i="3" s="1"/>
  <c r="DA277" i="3"/>
  <c r="DC277" i="3"/>
  <c r="A278" i="3"/>
  <c r="CX278" i="3"/>
  <c r="CY278" i="3"/>
  <c r="CZ278" i="3"/>
  <c r="DB278" i="3" s="1"/>
  <c r="DA278" i="3"/>
  <c r="DC278" i="3"/>
  <c r="A279" i="3"/>
  <c r="CX279" i="3"/>
  <c r="CY279" i="3"/>
  <c r="CZ279" i="3"/>
  <c r="DA279" i="3"/>
  <c r="DB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B281" i="3" s="1"/>
  <c r="DA281" i="3"/>
  <c r="DC281" i="3"/>
  <c r="A282" i="3"/>
  <c r="CX282" i="3"/>
  <c r="CY282" i="3"/>
  <c r="CZ282" i="3"/>
  <c r="DB282" i="3" s="1"/>
  <c r="DA282" i="3"/>
  <c r="DC282" i="3"/>
  <c r="A283" i="3"/>
  <c r="CX283" i="3"/>
  <c r="CY283" i="3"/>
  <c r="CZ283" i="3"/>
  <c r="DA283" i="3"/>
  <c r="DB283" i="3"/>
  <c r="DC283" i="3"/>
  <c r="A284" i="3"/>
  <c r="CX284" i="3"/>
  <c r="CY284" i="3"/>
  <c r="CZ284" i="3"/>
  <c r="DA284" i="3"/>
  <c r="DB284" i="3"/>
  <c r="DC284" i="3"/>
  <c r="A285" i="3"/>
  <c r="CX285" i="3"/>
  <c r="CY285" i="3"/>
  <c r="CZ285" i="3"/>
  <c r="DB285" i="3" s="1"/>
  <c r="DA285" i="3"/>
  <c r="DC285" i="3"/>
  <c r="A286" i="3"/>
  <c r="CX286" i="3"/>
  <c r="CY286" i="3"/>
  <c r="CZ286" i="3"/>
  <c r="DB286" i="3" s="1"/>
  <c r="DA286" i="3"/>
  <c r="DC286" i="3"/>
  <c r="A287" i="3"/>
  <c r="CX287" i="3"/>
  <c r="CY287" i="3"/>
  <c r="CZ287" i="3"/>
  <c r="DA287" i="3"/>
  <c r="DB287" i="3"/>
  <c r="DC287" i="3"/>
  <c r="A288" i="3"/>
  <c r="CX288" i="3"/>
  <c r="CY288" i="3"/>
  <c r="CZ288" i="3"/>
  <c r="DA288" i="3"/>
  <c r="DB288" i="3"/>
  <c r="DC288" i="3"/>
  <c r="A289" i="3"/>
  <c r="CX289" i="3"/>
  <c r="CY289" i="3"/>
  <c r="CZ289" i="3"/>
  <c r="DB289" i="3" s="1"/>
  <c r="L108" i="10" s="1"/>
  <c r="DA289" i="3"/>
  <c r="DC289" i="3"/>
  <c r="Q108" i="10" s="1"/>
  <c r="A290" i="3"/>
  <c r="CX290" i="3"/>
  <c r="CY290" i="3"/>
  <c r="CZ290" i="3"/>
  <c r="DB290" i="3" s="1"/>
  <c r="DA290" i="3"/>
  <c r="DC290" i="3"/>
  <c r="A291" i="3"/>
  <c r="CX291" i="3"/>
  <c r="CY291" i="3"/>
  <c r="CZ291" i="3"/>
  <c r="DA291" i="3"/>
  <c r="DB291" i="3"/>
  <c r="L107" i="10" s="1"/>
  <c r="DC291" i="3"/>
  <c r="Q107" i="10" s="1"/>
  <c r="A292" i="3"/>
  <c r="CX292" i="3"/>
  <c r="CY292" i="3"/>
  <c r="CZ292" i="3"/>
  <c r="DA292" i="3"/>
  <c r="DB292" i="3"/>
  <c r="L106" i="10" s="1"/>
  <c r="DC292" i="3"/>
  <c r="Q106" i="10" s="1"/>
  <c r="A293" i="3"/>
  <c r="CX293" i="3"/>
  <c r="CY293" i="3"/>
  <c r="CZ293" i="3"/>
  <c r="DB293" i="3" s="1"/>
  <c r="L105" i="10" s="1"/>
  <c r="DA293" i="3"/>
  <c r="DC293" i="3"/>
  <c r="Q105" i="10" s="1"/>
  <c r="A294" i="3"/>
  <c r="CX294" i="3"/>
  <c r="CY294" i="3"/>
  <c r="CZ294" i="3"/>
  <c r="DB294" i="3" s="1"/>
  <c r="L104" i="10" s="1"/>
  <c r="DA294" i="3"/>
  <c r="DC294" i="3"/>
  <c r="Q104" i="10" s="1"/>
  <c r="A295" i="3"/>
  <c r="CX295" i="3"/>
  <c r="CY295" i="3"/>
  <c r="CZ295" i="3"/>
  <c r="DA295" i="3"/>
  <c r="DB295" i="3"/>
  <c r="L103" i="10" s="1"/>
  <c r="DC295" i="3"/>
  <c r="Q103" i="10" s="1"/>
  <c r="A296" i="3"/>
  <c r="CX296" i="3"/>
  <c r="CY296" i="3"/>
  <c r="CZ296" i="3"/>
  <c r="DA296" i="3"/>
  <c r="DB296" i="3"/>
  <c r="L102" i="10" s="1"/>
  <c r="DC296" i="3"/>
  <c r="Q102" i="10" s="1"/>
  <c r="A297" i="3"/>
  <c r="CX297" i="3"/>
  <c r="CY297" i="3"/>
  <c r="CZ297" i="3"/>
  <c r="DB297" i="3" s="1"/>
  <c r="L101" i="10" s="1"/>
  <c r="DA297" i="3"/>
  <c r="DC297" i="3"/>
  <c r="Q101" i="10" s="1"/>
  <c r="A298" i="3"/>
  <c r="CX298" i="3"/>
  <c r="CY298" i="3"/>
  <c r="CZ298" i="3"/>
  <c r="DB298" i="3" s="1"/>
  <c r="L100" i="10" s="1"/>
  <c r="DA298" i="3"/>
  <c r="DC298" i="3"/>
  <c r="Q100" i="10" s="1"/>
  <c r="A299" i="3"/>
  <c r="CX299" i="3"/>
  <c r="CY299" i="3"/>
  <c r="CZ299" i="3"/>
  <c r="DA299" i="3"/>
  <c r="DB299" i="3"/>
  <c r="L99" i="10" s="1"/>
  <c r="DC299" i="3"/>
  <c r="Q99" i="10" s="1"/>
  <c r="A300" i="3"/>
  <c r="CX300" i="3"/>
  <c r="CY300" i="3"/>
  <c r="CZ300" i="3"/>
  <c r="DA300" i="3"/>
  <c r="DB300" i="3"/>
  <c r="L98" i="10" s="1"/>
  <c r="DC300" i="3"/>
  <c r="Q98" i="10" s="1"/>
  <c r="A301" i="3"/>
  <c r="CX301" i="3"/>
  <c r="CY301" i="3"/>
  <c r="CZ301" i="3"/>
  <c r="DB301" i="3" s="1"/>
  <c r="DA301" i="3"/>
  <c r="DC301" i="3"/>
  <c r="A302" i="3"/>
  <c r="CX302" i="3"/>
  <c r="CY302" i="3"/>
  <c r="CZ302" i="3"/>
  <c r="DB302" i="3" s="1"/>
  <c r="DA302" i="3"/>
  <c r="DC302" i="3"/>
  <c r="A303" i="3"/>
  <c r="CX303" i="3"/>
  <c r="CY303" i="3"/>
  <c r="CZ303" i="3"/>
  <c r="DA303" i="3"/>
  <c r="DB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B305" i="3" s="1"/>
  <c r="DA305" i="3"/>
  <c r="DC305" i="3"/>
  <c r="A306" i="3"/>
  <c r="CX306" i="3"/>
  <c r="CY306" i="3"/>
  <c r="CZ306" i="3"/>
  <c r="DB306" i="3" s="1"/>
  <c r="DA306" i="3"/>
  <c r="DC306" i="3"/>
  <c r="A307" i="3"/>
  <c r="CX307" i="3"/>
  <c r="CY307" i="3"/>
  <c r="CZ307" i="3"/>
  <c r="DA307" i="3"/>
  <c r="DB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B309" i="3" s="1"/>
  <c r="DA309" i="3"/>
  <c r="DC309" i="3"/>
  <c r="A310" i="3"/>
  <c r="CX310" i="3"/>
  <c r="CY310" i="3"/>
  <c r="CZ310" i="3"/>
  <c r="DB310" i="3" s="1"/>
  <c r="DA310" i="3"/>
  <c r="DC310" i="3"/>
  <c r="A311" i="3"/>
  <c r="CX311" i="3"/>
  <c r="CY311" i="3"/>
  <c r="CZ311" i="3"/>
  <c r="DA311" i="3"/>
  <c r="DB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B313" i="3" s="1"/>
  <c r="DA313" i="3"/>
  <c r="DC313" i="3"/>
  <c r="A314" i="3"/>
  <c r="CX314" i="3"/>
  <c r="CY314" i="3"/>
  <c r="CZ314" i="3"/>
  <c r="DB314" i="3" s="1"/>
  <c r="DA314" i="3"/>
  <c r="DC314" i="3"/>
  <c r="A315" i="3"/>
  <c r="CX315" i="3"/>
  <c r="CY315" i="3"/>
  <c r="CZ315" i="3"/>
  <c r="DA315" i="3"/>
  <c r="DB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B317" i="3" s="1"/>
  <c r="DA317" i="3"/>
  <c r="DC317" i="3"/>
  <c r="A318" i="3"/>
  <c r="CX318" i="3"/>
  <c r="CY318" i="3"/>
  <c r="CZ318" i="3"/>
  <c r="DB318" i="3" s="1"/>
  <c r="DA318" i="3"/>
  <c r="DC318" i="3"/>
  <c r="A319" i="3"/>
  <c r="CX319" i="3"/>
  <c r="CY319" i="3"/>
  <c r="CZ319" i="3"/>
  <c r="DA319" i="3"/>
  <c r="DB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B321" i="3" s="1"/>
  <c r="DA321" i="3"/>
  <c r="DC321" i="3"/>
  <c r="A322" i="3"/>
  <c r="CX322" i="3"/>
  <c r="CY322" i="3"/>
  <c r="CZ322" i="3"/>
  <c r="DB322" i="3" s="1"/>
  <c r="L128" i="10" s="1"/>
  <c r="DA322" i="3"/>
  <c r="DC322" i="3"/>
  <c r="Q128" i="10" s="1"/>
  <c r="A323" i="3"/>
  <c r="CX323" i="3"/>
  <c r="CY323" i="3"/>
  <c r="CZ323" i="3"/>
  <c r="DA323" i="3"/>
  <c r="DB323" i="3"/>
  <c r="DC323" i="3"/>
  <c r="A324" i="3"/>
  <c r="CX324" i="3"/>
  <c r="CY324" i="3"/>
  <c r="CZ324" i="3"/>
  <c r="DA324" i="3"/>
  <c r="DB324" i="3"/>
  <c r="L127" i="10" s="1"/>
  <c r="DC324" i="3"/>
  <c r="Q127" i="10" s="1"/>
  <c r="A325" i="3"/>
  <c r="CX325" i="3"/>
  <c r="CY325" i="3"/>
  <c r="CZ325" i="3"/>
  <c r="DB325" i="3" s="1"/>
  <c r="L126" i="10" s="1"/>
  <c r="DA325" i="3"/>
  <c r="DC325" i="3"/>
  <c r="Q126" i="10" s="1"/>
  <c r="A326" i="3"/>
  <c r="CX326" i="3"/>
  <c r="CY326" i="3"/>
  <c r="CZ326" i="3"/>
  <c r="DB326" i="3" s="1"/>
  <c r="L125" i="10" s="1"/>
  <c r="DA326" i="3"/>
  <c r="DC326" i="3"/>
  <c r="Q125" i="10" s="1"/>
  <c r="A327" i="3"/>
  <c r="CX327" i="3"/>
  <c r="CY327" i="3"/>
  <c r="CZ327" i="3"/>
  <c r="DA327" i="3"/>
  <c r="DB327" i="3"/>
  <c r="L124" i="10" s="1"/>
  <c r="DC327" i="3"/>
  <c r="Q124" i="10" s="1"/>
  <c r="A328" i="3"/>
  <c r="CX328" i="3"/>
  <c r="CY328" i="3"/>
  <c r="CZ328" i="3"/>
  <c r="DA328" i="3"/>
  <c r="DB328" i="3"/>
  <c r="L123" i="10" s="1"/>
  <c r="DC328" i="3"/>
  <c r="Q123" i="10" s="1"/>
  <c r="A329" i="3"/>
  <c r="CX329" i="3"/>
  <c r="CY329" i="3"/>
  <c r="CZ329" i="3"/>
  <c r="DB329" i="3" s="1"/>
  <c r="L122" i="10" s="1"/>
  <c r="DA329" i="3"/>
  <c r="DC329" i="3"/>
  <c r="Q122" i="10" s="1"/>
  <c r="A330" i="3"/>
  <c r="CX330" i="3"/>
  <c r="CY330" i="3"/>
  <c r="CZ330" i="3"/>
  <c r="DB330" i="3" s="1"/>
  <c r="L121" i="10" s="1"/>
  <c r="DA330" i="3"/>
  <c r="DC330" i="3"/>
  <c r="Q121" i="10" s="1"/>
  <c r="A331" i="3"/>
  <c r="CX331" i="3"/>
  <c r="CY331" i="3"/>
  <c r="CZ331" i="3"/>
  <c r="DA331" i="3"/>
  <c r="DB331" i="3"/>
  <c r="L120" i="10" s="1"/>
  <c r="DC331" i="3"/>
  <c r="Q120" i="10" s="1"/>
  <c r="A332" i="3"/>
  <c r="CX332" i="3"/>
  <c r="CY332" i="3"/>
  <c r="CZ332" i="3"/>
  <c r="DA332" i="3"/>
  <c r="DB332" i="3"/>
  <c r="L119" i="10" s="1"/>
  <c r="DC332" i="3"/>
  <c r="Q119" i="10" s="1"/>
  <c r="A333" i="3"/>
  <c r="CX333" i="3"/>
  <c r="CY333" i="3"/>
  <c r="CZ333" i="3"/>
  <c r="DB333" i="3" s="1"/>
  <c r="L118" i="10" s="1"/>
  <c r="DA333" i="3"/>
  <c r="DC333" i="3"/>
  <c r="Q118" i="10" s="1"/>
  <c r="A334" i="3"/>
  <c r="CX334" i="3"/>
  <c r="CY334" i="3"/>
  <c r="CZ334" i="3"/>
  <c r="DB334" i="3" s="1"/>
  <c r="L117" i="10" s="1"/>
  <c r="DA334" i="3"/>
  <c r="DC334" i="3"/>
  <c r="Q117" i="10" s="1"/>
  <c r="A335" i="3"/>
  <c r="CX335" i="3"/>
  <c r="CY335" i="3"/>
  <c r="CZ335" i="3"/>
  <c r="DA335" i="3"/>
  <c r="DB335" i="3"/>
  <c r="L116" i="10" s="1"/>
  <c r="DC335" i="3"/>
  <c r="Q116" i="10" s="1"/>
  <c r="A336" i="3"/>
  <c r="CX336" i="3"/>
  <c r="CY336" i="3"/>
  <c r="CZ336" i="3"/>
  <c r="DA336" i="3"/>
  <c r="DB336" i="3"/>
  <c r="L115" i="10" s="1"/>
  <c r="DC336" i="3"/>
  <c r="Q115" i="10" s="1"/>
  <c r="A337" i="3"/>
  <c r="CX337" i="3"/>
  <c r="CY337" i="3"/>
  <c r="CZ337" i="3"/>
  <c r="DB337" i="3" s="1"/>
  <c r="L114" i="10" s="1"/>
  <c r="DA337" i="3"/>
  <c r="DC337" i="3"/>
  <c r="Q114" i="10" s="1"/>
  <c r="A338" i="3"/>
  <c r="CX338" i="3"/>
  <c r="CY338" i="3"/>
  <c r="CZ338" i="3"/>
  <c r="DB338" i="3" s="1"/>
  <c r="L113" i="10" s="1"/>
  <c r="DA338" i="3"/>
  <c r="DC338" i="3"/>
  <c r="Q113" i="10" s="1"/>
  <c r="A339" i="3"/>
  <c r="CX339" i="3"/>
  <c r="CY339" i="3"/>
  <c r="CZ339" i="3"/>
  <c r="DA339" i="3"/>
  <c r="DB339" i="3"/>
  <c r="L112" i="10" s="1"/>
  <c r="DC339" i="3"/>
  <c r="Q112" i="10" s="1"/>
  <c r="A340" i="3"/>
  <c r="CX340" i="3"/>
  <c r="CY340" i="3"/>
  <c r="CZ340" i="3"/>
  <c r="DA340" i="3"/>
  <c r="DB340" i="3"/>
  <c r="L111" i="10" s="1"/>
  <c r="DC340" i="3"/>
  <c r="Q111" i="10" s="1"/>
  <c r="A341" i="3"/>
  <c r="CX341" i="3"/>
  <c r="CY341" i="3"/>
  <c r="CZ341" i="3"/>
  <c r="DB341" i="3" s="1"/>
  <c r="L110" i="10" s="1"/>
  <c r="DA341" i="3"/>
  <c r="DC341" i="3"/>
  <c r="Q110" i="10" s="1"/>
  <c r="A342" i="3"/>
  <c r="CX342" i="3"/>
  <c r="CY342" i="3"/>
  <c r="CZ342" i="3"/>
  <c r="DB342" i="3" s="1"/>
  <c r="L109" i="10" s="1"/>
  <c r="DA342" i="3"/>
  <c r="DC342" i="3"/>
  <c r="Q109" i="10" s="1"/>
  <c r="A343" i="3"/>
  <c r="I92" i="1"/>
  <c r="CX346" i="3" s="1"/>
  <c r="CY343" i="3"/>
  <c r="CZ343" i="3"/>
  <c r="DB343" i="3" s="1"/>
  <c r="DA343" i="3"/>
  <c r="DC343" i="3"/>
  <c r="A344" i="3"/>
  <c r="CX344" i="3"/>
  <c r="CY344" i="3"/>
  <c r="CZ344" i="3"/>
  <c r="DA344" i="3"/>
  <c r="DB344" i="3"/>
  <c r="DC344" i="3"/>
  <c r="A345" i="3"/>
  <c r="CX345" i="3"/>
  <c r="CY345" i="3"/>
  <c r="CZ345" i="3"/>
  <c r="DA345" i="3"/>
  <c r="DB345" i="3"/>
  <c r="DC345" i="3"/>
  <c r="A346" i="3"/>
  <c r="CY346" i="3"/>
  <c r="CZ346" i="3"/>
  <c r="DB346" i="3" s="1"/>
  <c r="DA346" i="3"/>
  <c r="DC346" i="3"/>
  <c r="A347" i="3"/>
  <c r="CY347" i="3"/>
  <c r="CZ347" i="3"/>
  <c r="DB347" i="3" s="1"/>
  <c r="DA347" i="3"/>
  <c r="DC347" i="3"/>
  <c r="A348" i="3"/>
  <c r="CX348" i="3"/>
  <c r="CY348" i="3"/>
  <c r="CZ348" i="3"/>
  <c r="DA348" i="3"/>
  <c r="DB348" i="3"/>
  <c r="DC348" i="3"/>
  <c r="A349" i="3"/>
  <c r="CX349" i="3"/>
  <c r="CY349" i="3"/>
  <c r="CZ349" i="3"/>
  <c r="DA349" i="3"/>
  <c r="DB349" i="3"/>
  <c r="DC349" i="3"/>
  <c r="A350" i="3"/>
  <c r="CY350" i="3"/>
  <c r="CZ350" i="3"/>
  <c r="DB350" i="3" s="1"/>
  <c r="DA350" i="3"/>
  <c r="DC350" i="3"/>
  <c r="A351" i="3"/>
  <c r="CY351" i="3"/>
  <c r="CZ351" i="3"/>
  <c r="DB351" i="3" s="1"/>
  <c r="DA351" i="3"/>
  <c r="DC351" i="3"/>
  <c r="A352" i="3"/>
  <c r="CX352" i="3"/>
  <c r="CY352" i="3"/>
  <c r="CZ352" i="3"/>
  <c r="DA352" i="3"/>
  <c r="DB352" i="3"/>
  <c r="DC352" i="3"/>
  <c r="A353" i="3"/>
  <c r="CX353" i="3"/>
  <c r="CY353" i="3"/>
  <c r="CZ353" i="3"/>
  <c r="DA353" i="3"/>
  <c r="DB353" i="3"/>
  <c r="DC353" i="3"/>
  <c r="A354" i="3"/>
  <c r="CY354" i="3"/>
  <c r="CZ354" i="3"/>
  <c r="DB354" i="3" s="1"/>
  <c r="DA354" i="3"/>
  <c r="DC354" i="3"/>
  <c r="A355" i="3"/>
  <c r="I93" i="1"/>
  <c r="CY355" i="3"/>
  <c r="CZ355" i="3"/>
  <c r="DB355" i="3" s="1"/>
  <c r="L139" i="10" s="1"/>
  <c r="DA355" i="3"/>
  <c r="DC355" i="3"/>
  <c r="Q139" i="10" s="1"/>
  <c r="A356" i="3"/>
  <c r="CX356" i="3"/>
  <c r="CY356" i="3"/>
  <c r="CZ356" i="3"/>
  <c r="DB356" i="3" s="1"/>
  <c r="DA356" i="3"/>
  <c r="DC356" i="3"/>
  <c r="A357" i="3"/>
  <c r="CX357" i="3"/>
  <c r="CY357" i="3"/>
  <c r="CZ357" i="3"/>
  <c r="DA357" i="3"/>
  <c r="DB357" i="3"/>
  <c r="L138" i="10" s="1"/>
  <c r="DC357" i="3"/>
  <c r="Q138" i="10" s="1"/>
  <c r="A358" i="3"/>
  <c r="CX358" i="3"/>
  <c r="CY358" i="3"/>
  <c r="CZ358" i="3"/>
  <c r="DA358" i="3"/>
  <c r="DB358" i="3"/>
  <c r="L137" i="10" s="1"/>
  <c r="DC358" i="3"/>
  <c r="Q137" i="10" s="1"/>
  <c r="A359" i="3"/>
  <c r="CY359" i="3"/>
  <c r="CZ359" i="3"/>
  <c r="DB359" i="3" s="1"/>
  <c r="L136" i="10" s="1"/>
  <c r="DA359" i="3"/>
  <c r="DC359" i="3"/>
  <c r="Q136" i="10" s="1"/>
  <c r="A360" i="3"/>
  <c r="CX360" i="3"/>
  <c r="CY360" i="3"/>
  <c r="CZ360" i="3"/>
  <c r="DB360" i="3" s="1"/>
  <c r="L135" i="10" s="1"/>
  <c r="DA360" i="3"/>
  <c r="DC360" i="3"/>
  <c r="Q135" i="10" s="1"/>
  <c r="A361" i="3"/>
  <c r="CX361" i="3"/>
  <c r="CY361" i="3"/>
  <c r="CZ361" i="3"/>
  <c r="DA361" i="3"/>
  <c r="DB361" i="3"/>
  <c r="L134" i="10" s="1"/>
  <c r="DC361" i="3"/>
  <c r="Q134" i="10" s="1"/>
  <c r="A362" i="3"/>
  <c r="CX362" i="3"/>
  <c r="CY362" i="3"/>
  <c r="CZ362" i="3"/>
  <c r="DA362" i="3"/>
  <c r="DB362" i="3"/>
  <c r="L133" i="10" s="1"/>
  <c r="DC362" i="3"/>
  <c r="Q133" i="10" s="1"/>
  <c r="A363" i="3"/>
  <c r="CY363" i="3"/>
  <c r="CZ363" i="3"/>
  <c r="DB363" i="3" s="1"/>
  <c r="L132" i="10" s="1"/>
  <c r="DA363" i="3"/>
  <c r="DC363" i="3"/>
  <c r="Q132" i="10" s="1"/>
  <c r="A364" i="3"/>
  <c r="CX364" i="3"/>
  <c r="CY364" i="3"/>
  <c r="CZ364" i="3"/>
  <c r="DB364" i="3" s="1"/>
  <c r="L131" i="10" s="1"/>
  <c r="DA364" i="3"/>
  <c r="DC364" i="3"/>
  <c r="Q131" i="10" s="1"/>
  <c r="A365" i="3"/>
  <c r="CX365" i="3"/>
  <c r="CY365" i="3"/>
  <c r="CZ365" i="3"/>
  <c r="DA365" i="3"/>
  <c r="DB365" i="3"/>
  <c r="L130" i="10" s="1"/>
  <c r="DC365" i="3"/>
  <c r="Q130" i="10" s="1"/>
  <c r="A366" i="3"/>
  <c r="CX366" i="3"/>
  <c r="CY366" i="3"/>
  <c r="CZ366" i="3"/>
  <c r="DA366" i="3"/>
  <c r="DB366" i="3"/>
  <c r="L129" i="10" s="1"/>
  <c r="DC366" i="3"/>
  <c r="Q129" i="10" s="1"/>
  <c r="A367" i="3"/>
  <c r="CX367" i="3"/>
  <c r="CY367" i="3"/>
  <c r="CZ367" i="3"/>
  <c r="DB367" i="3" s="1"/>
  <c r="DA367" i="3"/>
  <c r="DC367" i="3"/>
  <c r="A368" i="3"/>
  <c r="CX368" i="3"/>
  <c r="CY368" i="3"/>
  <c r="CZ368" i="3"/>
  <c r="DB368" i="3" s="1"/>
  <c r="DA368" i="3"/>
  <c r="DC368" i="3"/>
  <c r="A369" i="3"/>
  <c r="CX369" i="3"/>
  <c r="CY369" i="3"/>
  <c r="CZ369" i="3"/>
  <c r="DA369" i="3"/>
  <c r="DB369" i="3"/>
  <c r="DC369" i="3"/>
  <c r="A370" i="3"/>
  <c r="CX370" i="3"/>
  <c r="CY370" i="3"/>
  <c r="CZ370" i="3"/>
  <c r="DA370" i="3"/>
  <c r="DB370" i="3"/>
  <c r="DC370" i="3"/>
  <c r="A371" i="3"/>
  <c r="CX371" i="3"/>
  <c r="CY371" i="3"/>
  <c r="CZ371" i="3"/>
  <c r="DB371" i="3" s="1"/>
  <c r="DA371" i="3"/>
  <c r="DC371" i="3"/>
  <c r="A372" i="3"/>
  <c r="CX372" i="3"/>
  <c r="CY372" i="3"/>
  <c r="CZ372" i="3"/>
  <c r="DB372" i="3" s="1"/>
  <c r="DA372" i="3"/>
  <c r="DC372" i="3"/>
  <c r="A373" i="3"/>
  <c r="CX373" i="3"/>
  <c r="CY373" i="3"/>
  <c r="CZ373" i="3"/>
  <c r="DA373" i="3"/>
  <c r="DB373" i="3"/>
  <c r="DC373" i="3"/>
  <c r="A374" i="3"/>
  <c r="CX374" i="3"/>
  <c r="CY374" i="3"/>
  <c r="CZ374" i="3"/>
  <c r="DA374" i="3"/>
  <c r="DB374" i="3"/>
  <c r="DC374" i="3"/>
  <c r="A375" i="3"/>
  <c r="CX375" i="3"/>
  <c r="CY375" i="3"/>
  <c r="CZ375" i="3"/>
  <c r="DB375" i="3" s="1"/>
  <c r="DA375" i="3"/>
  <c r="DC375" i="3"/>
  <c r="A376" i="3"/>
  <c r="CX376" i="3"/>
  <c r="CY376" i="3"/>
  <c r="CZ376" i="3"/>
  <c r="DB376" i="3" s="1"/>
  <c r="DA376" i="3"/>
  <c r="DC376" i="3"/>
  <c r="A377" i="3"/>
  <c r="CX377" i="3"/>
  <c r="CY377" i="3"/>
  <c r="CZ377" i="3"/>
  <c r="DA377" i="3"/>
  <c r="DB377" i="3"/>
  <c r="DC377" i="3"/>
  <c r="A378" i="3"/>
  <c r="CX378" i="3"/>
  <c r="CY378" i="3"/>
  <c r="CZ378" i="3"/>
  <c r="DA378" i="3"/>
  <c r="DB378" i="3"/>
  <c r="DC378" i="3"/>
  <c r="A379" i="3"/>
  <c r="CX379" i="3"/>
  <c r="CY379" i="3"/>
  <c r="CZ379" i="3"/>
  <c r="DB379" i="3" s="1"/>
  <c r="L151" i="10" s="1"/>
  <c r="DA379" i="3"/>
  <c r="DC379" i="3"/>
  <c r="Q151" i="10" s="1"/>
  <c r="A380" i="3"/>
  <c r="CX380" i="3"/>
  <c r="CY380" i="3"/>
  <c r="CZ380" i="3"/>
  <c r="DB380" i="3" s="1"/>
  <c r="DA380" i="3"/>
  <c r="DC380" i="3"/>
  <c r="A381" i="3"/>
  <c r="CX381" i="3"/>
  <c r="CY381" i="3"/>
  <c r="CZ381" i="3"/>
  <c r="DA381" i="3"/>
  <c r="DB381" i="3"/>
  <c r="L150" i="10" s="1"/>
  <c r="DC381" i="3"/>
  <c r="Q150" i="10" s="1"/>
  <c r="A382" i="3"/>
  <c r="CX382" i="3"/>
  <c r="CY382" i="3"/>
  <c r="CZ382" i="3"/>
  <c r="DA382" i="3"/>
  <c r="DB382" i="3"/>
  <c r="L149" i="10" s="1"/>
  <c r="DC382" i="3"/>
  <c r="Q149" i="10" s="1"/>
  <c r="A383" i="3"/>
  <c r="CX383" i="3"/>
  <c r="CY383" i="3"/>
  <c r="CZ383" i="3"/>
  <c r="DB383" i="3" s="1"/>
  <c r="L148" i="10" s="1"/>
  <c r="DA383" i="3"/>
  <c r="DC383" i="3"/>
  <c r="Q148" i="10" s="1"/>
  <c r="A384" i="3"/>
  <c r="CX384" i="3"/>
  <c r="CY384" i="3"/>
  <c r="CZ384" i="3"/>
  <c r="DB384" i="3" s="1"/>
  <c r="L147" i="10" s="1"/>
  <c r="DA384" i="3"/>
  <c r="DC384" i="3"/>
  <c r="Q147" i="10" s="1"/>
  <c r="A385" i="3"/>
  <c r="CX385" i="3"/>
  <c r="CY385" i="3"/>
  <c r="CZ385" i="3"/>
  <c r="DA385" i="3"/>
  <c r="DB385" i="3"/>
  <c r="L146" i="10" s="1"/>
  <c r="DC385" i="3"/>
  <c r="Q146" i="10" s="1"/>
  <c r="A386" i="3"/>
  <c r="CX386" i="3"/>
  <c r="CY386" i="3"/>
  <c r="CZ386" i="3"/>
  <c r="DA386" i="3"/>
  <c r="DB386" i="3"/>
  <c r="L145" i="10" s="1"/>
  <c r="DC386" i="3"/>
  <c r="Q145" i="10" s="1"/>
  <c r="A387" i="3"/>
  <c r="CX387" i="3"/>
  <c r="CY387" i="3"/>
  <c r="CZ387" i="3"/>
  <c r="DB387" i="3" s="1"/>
  <c r="L144" i="10" s="1"/>
  <c r="DA387" i="3"/>
  <c r="DC387" i="3"/>
  <c r="Q144" i="10" s="1"/>
  <c r="A388" i="3"/>
  <c r="CX388" i="3"/>
  <c r="CY388" i="3"/>
  <c r="CZ388" i="3"/>
  <c r="DB388" i="3" s="1"/>
  <c r="L143" i="10" s="1"/>
  <c r="DA388" i="3"/>
  <c r="DC388" i="3"/>
  <c r="Q143" i="10" s="1"/>
  <c r="A389" i="3"/>
  <c r="CX389" i="3"/>
  <c r="CY389" i="3"/>
  <c r="CZ389" i="3"/>
  <c r="DA389" i="3"/>
  <c r="DB389" i="3"/>
  <c r="L142" i="10" s="1"/>
  <c r="DC389" i="3"/>
  <c r="Q142" i="10" s="1"/>
  <c r="A390" i="3"/>
  <c r="CX390" i="3"/>
  <c r="CY390" i="3"/>
  <c r="CZ390" i="3"/>
  <c r="DA390" i="3"/>
  <c r="DB390" i="3"/>
  <c r="L141" i="10" s="1"/>
  <c r="DC390" i="3"/>
  <c r="Q141" i="10" s="1"/>
  <c r="A391" i="3"/>
  <c r="CX391" i="3"/>
  <c r="CY391" i="3"/>
  <c r="CZ391" i="3"/>
  <c r="DB391" i="3" s="1"/>
  <c r="DA391" i="3"/>
  <c r="DC391" i="3"/>
  <c r="A392" i="3"/>
  <c r="CX392" i="3"/>
  <c r="CY392" i="3"/>
  <c r="CZ392" i="3"/>
  <c r="DB392" i="3" s="1"/>
  <c r="DA392" i="3"/>
  <c r="DC392" i="3"/>
  <c r="A393" i="3"/>
  <c r="CX393" i="3"/>
  <c r="CY393" i="3"/>
  <c r="CZ393" i="3"/>
  <c r="DA393" i="3"/>
  <c r="DB393" i="3"/>
  <c r="DC393" i="3"/>
  <c r="A394" i="3"/>
  <c r="CX394" i="3"/>
  <c r="CY394" i="3"/>
  <c r="CZ394" i="3"/>
  <c r="DA394" i="3"/>
  <c r="DB394" i="3"/>
  <c r="DC394" i="3"/>
  <c r="A395" i="3"/>
  <c r="CX395" i="3"/>
  <c r="CY395" i="3"/>
  <c r="CZ395" i="3"/>
  <c r="DB395" i="3" s="1"/>
  <c r="DA395" i="3"/>
  <c r="DC395" i="3"/>
  <c r="A396" i="3"/>
  <c r="CX396" i="3"/>
  <c r="CY396" i="3"/>
  <c r="CZ396" i="3"/>
  <c r="DB396" i="3" s="1"/>
  <c r="DA396" i="3"/>
  <c r="DC396" i="3"/>
  <c r="A397" i="3"/>
  <c r="CX397" i="3"/>
  <c r="CY397" i="3"/>
  <c r="CZ397" i="3"/>
  <c r="DA397" i="3"/>
  <c r="DB397" i="3"/>
  <c r="DC397" i="3"/>
  <c r="A398" i="3"/>
  <c r="CX398" i="3"/>
  <c r="CY398" i="3"/>
  <c r="CZ398" i="3"/>
  <c r="DA398" i="3"/>
  <c r="DB398" i="3"/>
  <c r="DC398" i="3"/>
  <c r="A399" i="3"/>
  <c r="CX399" i="3"/>
  <c r="CY399" i="3"/>
  <c r="CZ399" i="3"/>
  <c r="DB399" i="3" s="1"/>
  <c r="DA399" i="3"/>
  <c r="DC399" i="3"/>
  <c r="A400" i="3"/>
  <c r="CX400" i="3"/>
  <c r="CY400" i="3"/>
  <c r="CZ400" i="3"/>
  <c r="DB400" i="3" s="1"/>
  <c r="L160" i="10" s="1"/>
  <c r="DA400" i="3"/>
  <c r="DC400" i="3"/>
  <c r="Q160" i="10" s="1"/>
  <c r="A401" i="3"/>
  <c r="CX401" i="3"/>
  <c r="CY401" i="3"/>
  <c r="CZ401" i="3"/>
  <c r="DA401" i="3"/>
  <c r="DB401" i="3"/>
  <c r="L159" i="10" s="1"/>
  <c r="DC401" i="3"/>
  <c r="Q159" i="10" s="1"/>
  <c r="A402" i="3"/>
  <c r="CX402" i="3"/>
  <c r="CY402" i="3"/>
  <c r="CZ402" i="3"/>
  <c r="DA402" i="3"/>
  <c r="DB402" i="3"/>
  <c r="L158" i="10" s="1"/>
  <c r="DC402" i="3"/>
  <c r="Q158" i="10" s="1"/>
  <c r="A403" i="3"/>
  <c r="CX403" i="3"/>
  <c r="CY403" i="3"/>
  <c r="CZ403" i="3"/>
  <c r="DB403" i="3" s="1"/>
  <c r="L157" i="10" s="1"/>
  <c r="DA403" i="3"/>
  <c r="DC403" i="3"/>
  <c r="Q157" i="10" s="1"/>
  <c r="A404" i="3"/>
  <c r="CX404" i="3"/>
  <c r="CY404" i="3"/>
  <c r="CZ404" i="3"/>
  <c r="DB404" i="3" s="1"/>
  <c r="L156" i="10" s="1"/>
  <c r="DA404" i="3"/>
  <c r="DC404" i="3"/>
  <c r="Q156" i="10" s="1"/>
  <c r="A405" i="3"/>
  <c r="CX405" i="3"/>
  <c r="CY405" i="3"/>
  <c r="CZ405" i="3"/>
  <c r="DA405" i="3"/>
  <c r="DB405" i="3"/>
  <c r="L155" i="10" s="1"/>
  <c r="DC405" i="3"/>
  <c r="Q155" i="10" s="1"/>
  <c r="A406" i="3"/>
  <c r="CX406" i="3"/>
  <c r="CY406" i="3"/>
  <c r="CZ406" i="3"/>
  <c r="DA406" i="3"/>
  <c r="DB406" i="3"/>
  <c r="L154" i="10" s="1"/>
  <c r="DC406" i="3"/>
  <c r="Q154" i="10" s="1"/>
  <c r="A407" i="3"/>
  <c r="CX407" i="3"/>
  <c r="CY407" i="3"/>
  <c r="CZ407" i="3"/>
  <c r="DB407" i="3" s="1"/>
  <c r="L153" i="10" s="1"/>
  <c r="DA407" i="3"/>
  <c r="DC407" i="3"/>
  <c r="Q153" i="10" s="1"/>
  <c r="A408" i="3"/>
  <c r="CX408" i="3"/>
  <c r="CY408" i="3"/>
  <c r="CZ408" i="3"/>
  <c r="DB408" i="3" s="1"/>
  <c r="L152" i="10" s="1"/>
  <c r="DA408" i="3"/>
  <c r="DC408" i="3"/>
  <c r="Q152" i="10" s="1"/>
  <c r="A409" i="3"/>
  <c r="CX409" i="3"/>
  <c r="CY409" i="3"/>
  <c r="CZ409" i="3"/>
  <c r="DA409" i="3"/>
  <c r="DB409" i="3"/>
  <c r="DC409" i="3"/>
  <c r="A410" i="3"/>
  <c r="CX410" i="3"/>
  <c r="CY410" i="3"/>
  <c r="CZ410" i="3"/>
  <c r="DA410" i="3"/>
  <c r="DB410" i="3"/>
  <c r="DC410" i="3"/>
  <c r="A411" i="3"/>
  <c r="CX411" i="3"/>
  <c r="CY411" i="3"/>
  <c r="CZ411" i="3"/>
  <c r="DB411" i="3" s="1"/>
  <c r="DA411" i="3"/>
  <c r="DC411" i="3"/>
  <c r="A412" i="3"/>
  <c r="CX412" i="3"/>
  <c r="CY412" i="3"/>
  <c r="CZ412" i="3"/>
  <c r="DB412" i="3" s="1"/>
  <c r="DA412" i="3"/>
  <c r="DC412" i="3"/>
  <c r="A413" i="3"/>
  <c r="CX413" i="3"/>
  <c r="CY413" i="3"/>
  <c r="CZ413" i="3"/>
  <c r="DA413" i="3"/>
  <c r="DB413" i="3"/>
  <c r="DC413" i="3"/>
  <c r="A414" i="3"/>
  <c r="CX414" i="3"/>
  <c r="CY414" i="3"/>
  <c r="CZ414" i="3"/>
  <c r="DA414" i="3"/>
  <c r="DB414" i="3"/>
  <c r="DC414" i="3"/>
  <c r="A415" i="3"/>
  <c r="CX415" i="3"/>
  <c r="CY415" i="3"/>
  <c r="CZ415" i="3"/>
  <c r="DB415" i="3" s="1"/>
  <c r="DA415" i="3"/>
  <c r="DC415" i="3"/>
  <c r="A416" i="3"/>
  <c r="CX416" i="3"/>
  <c r="CY416" i="3"/>
  <c r="CZ416" i="3"/>
  <c r="DB416" i="3" s="1"/>
  <c r="DA416" i="3"/>
  <c r="DC416" i="3"/>
  <c r="A417" i="3"/>
  <c r="CX417" i="3"/>
  <c r="CY417" i="3"/>
  <c r="CZ417" i="3"/>
  <c r="DA417" i="3"/>
  <c r="DB417" i="3"/>
  <c r="DC417" i="3"/>
  <c r="A418" i="3"/>
  <c r="CX418" i="3"/>
  <c r="CY418" i="3"/>
  <c r="CZ418" i="3"/>
  <c r="DA418" i="3"/>
  <c r="DB418" i="3"/>
  <c r="DC418" i="3"/>
  <c r="A419" i="3"/>
  <c r="CX419" i="3"/>
  <c r="CY419" i="3"/>
  <c r="CZ419" i="3"/>
  <c r="DB419" i="3" s="1"/>
  <c r="DA419" i="3"/>
  <c r="DC419" i="3"/>
  <c r="A420" i="3"/>
  <c r="CX420" i="3"/>
  <c r="CY420" i="3"/>
  <c r="CZ420" i="3"/>
  <c r="DB420" i="3" s="1"/>
  <c r="DA420" i="3"/>
  <c r="DC420" i="3"/>
  <c r="A421" i="3"/>
  <c r="CX421" i="3"/>
  <c r="CY421" i="3"/>
  <c r="CZ421" i="3"/>
  <c r="DA421" i="3"/>
  <c r="DB421" i="3"/>
  <c r="L172" i="10" s="1"/>
  <c r="DC421" i="3"/>
  <c r="Q172" i="10" s="1"/>
  <c r="A422" i="3"/>
  <c r="CX422" i="3"/>
  <c r="CY422" i="3"/>
  <c r="CZ422" i="3"/>
  <c r="DA422" i="3"/>
  <c r="DB422" i="3"/>
  <c r="DC422" i="3"/>
  <c r="A423" i="3"/>
  <c r="CX423" i="3"/>
  <c r="CY423" i="3"/>
  <c r="CZ423" i="3"/>
  <c r="DB423" i="3" s="1"/>
  <c r="L171" i="10" s="1"/>
  <c r="DA423" i="3"/>
  <c r="DC423" i="3"/>
  <c r="Q171" i="10" s="1"/>
  <c r="A424" i="3"/>
  <c r="CX424" i="3"/>
  <c r="CY424" i="3"/>
  <c r="CZ424" i="3"/>
  <c r="DB424" i="3" s="1"/>
  <c r="L170" i="10" s="1"/>
  <c r="DA424" i="3"/>
  <c r="DC424" i="3"/>
  <c r="Q170" i="10" s="1"/>
  <c r="A425" i="3"/>
  <c r="CX425" i="3"/>
  <c r="CY425" i="3"/>
  <c r="CZ425" i="3"/>
  <c r="DA425" i="3"/>
  <c r="DB425" i="3"/>
  <c r="L169" i="10" s="1"/>
  <c r="DC425" i="3"/>
  <c r="Q169" i="10" s="1"/>
  <c r="A426" i="3"/>
  <c r="CX426" i="3"/>
  <c r="CY426" i="3"/>
  <c r="CZ426" i="3"/>
  <c r="DA426" i="3"/>
  <c r="DB426" i="3"/>
  <c r="L168" i="10" s="1"/>
  <c r="DC426" i="3"/>
  <c r="Q168" i="10" s="1"/>
  <c r="A427" i="3"/>
  <c r="CX427" i="3"/>
  <c r="CY427" i="3"/>
  <c r="CZ427" i="3"/>
  <c r="DB427" i="3" s="1"/>
  <c r="L167" i="10" s="1"/>
  <c r="DA427" i="3"/>
  <c r="DC427" i="3"/>
  <c r="Q167" i="10" s="1"/>
  <c r="A428" i="3"/>
  <c r="CX428" i="3"/>
  <c r="CY428" i="3"/>
  <c r="CZ428" i="3"/>
  <c r="DB428" i="3" s="1"/>
  <c r="L166" i="10" s="1"/>
  <c r="DA428" i="3"/>
  <c r="DC428" i="3"/>
  <c r="Q166" i="10" s="1"/>
  <c r="A429" i="3"/>
  <c r="CX429" i="3"/>
  <c r="CY429" i="3"/>
  <c r="CZ429" i="3"/>
  <c r="DA429" i="3"/>
  <c r="DB429" i="3"/>
  <c r="L165" i="10" s="1"/>
  <c r="DC429" i="3"/>
  <c r="Q165" i="10" s="1"/>
  <c r="A430" i="3"/>
  <c r="CX430" i="3"/>
  <c r="CY430" i="3"/>
  <c r="CZ430" i="3"/>
  <c r="DA430" i="3"/>
  <c r="DB430" i="3"/>
  <c r="L164" i="10" s="1"/>
  <c r="DC430" i="3"/>
  <c r="Q164" i="10" s="1"/>
  <c r="A431" i="3"/>
  <c r="CX431" i="3"/>
  <c r="CY431" i="3"/>
  <c r="CZ431" i="3"/>
  <c r="DB431" i="3" s="1"/>
  <c r="L163" i="10" s="1"/>
  <c r="DA431" i="3"/>
  <c r="DC431" i="3"/>
  <c r="Q163" i="10" s="1"/>
  <c r="A432" i="3"/>
  <c r="CX432" i="3"/>
  <c r="CY432" i="3"/>
  <c r="CZ432" i="3"/>
  <c r="DB432" i="3" s="1"/>
  <c r="L162" i="10" s="1"/>
  <c r="DA432" i="3"/>
  <c r="DC432" i="3"/>
  <c r="Q162" i="10" s="1"/>
  <c r="A433" i="3"/>
  <c r="CX433" i="3"/>
  <c r="CY433" i="3"/>
  <c r="CZ433" i="3"/>
  <c r="DA433" i="3"/>
  <c r="DB433" i="3"/>
  <c r="DC433" i="3"/>
  <c r="A434" i="3"/>
  <c r="CX434" i="3"/>
  <c r="CY434" i="3"/>
  <c r="CZ434" i="3"/>
  <c r="DA434" i="3"/>
  <c r="DB434" i="3"/>
  <c r="DC434" i="3"/>
  <c r="A435" i="3"/>
  <c r="CX435" i="3"/>
  <c r="CY435" i="3"/>
  <c r="CZ435" i="3"/>
  <c r="DB435" i="3" s="1"/>
  <c r="DA435" i="3"/>
  <c r="DC435" i="3"/>
  <c r="A436" i="3"/>
  <c r="CX436" i="3"/>
  <c r="CY436" i="3"/>
  <c r="CZ436" i="3"/>
  <c r="DB436" i="3" s="1"/>
  <c r="DA436" i="3"/>
  <c r="DC436" i="3"/>
  <c r="A437" i="3"/>
  <c r="CX437" i="3"/>
  <c r="CY437" i="3"/>
  <c r="CZ437" i="3"/>
  <c r="DA437" i="3"/>
  <c r="DB437" i="3"/>
  <c r="DC437" i="3"/>
  <c r="A438" i="3"/>
  <c r="CX438" i="3"/>
  <c r="CY438" i="3"/>
  <c r="CZ438" i="3"/>
  <c r="DA438" i="3"/>
  <c r="DB438" i="3"/>
  <c r="DC438" i="3"/>
  <c r="A439" i="3"/>
  <c r="CX439" i="3"/>
  <c r="CY439" i="3"/>
  <c r="CZ439" i="3"/>
  <c r="DB439" i="3" s="1"/>
  <c r="DA439" i="3"/>
  <c r="DC439" i="3"/>
  <c r="A440" i="3"/>
  <c r="CX440" i="3"/>
  <c r="CY440" i="3"/>
  <c r="CZ440" i="3"/>
  <c r="DB440" i="3" s="1"/>
  <c r="DA440" i="3"/>
  <c r="DC440" i="3"/>
  <c r="A441" i="3"/>
  <c r="CX441" i="3"/>
  <c r="CY441" i="3"/>
  <c r="CZ441" i="3"/>
  <c r="DA441" i="3"/>
  <c r="DB441" i="3"/>
  <c r="DC441" i="3"/>
  <c r="A442" i="3"/>
  <c r="CX442" i="3"/>
  <c r="CY442" i="3"/>
  <c r="CZ442" i="3"/>
  <c r="DA442" i="3"/>
  <c r="DB442" i="3"/>
  <c r="DC442" i="3"/>
  <c r="A443" i="3"/>
  <c r="CX443" i="3"/>
  <c r="CY443" i="3"/>
  <c r="CZ443" i="3"/>
  <c r="DB443" i="3" s="1"/>
  <c r="DA443" i="3"/>
  <c r="DC443" i="3"/>
  <c r="A444" i="3"/>
  <c r="CX444" i="3"/>
  <c r="CY444" i="3"/>
  <c r="CZ444" i="3"/>
  <c r="DB444" i="3" s="1"/>
  <c r="DA444" i="3"/>
  <c r="DC444" i="3"/>
  <c r="A445" i="3"/>
  <c r="CX445" i="3"/>
  <c r="CY445" i="3"/>
  <c r="CZ445" i="3"/>
  <c r="DA445" i="3"/>
  <c r="DB445" i="3"/>
  <c r="L184" i="10" s="1"/>
  <c r="DC445" i="3"/>
  <c r="Q184" i="10" s="1"/>
  <c r="A446" i="3"/>
  <c r="CX446" i="3"/>
  <c r="CY446" i="3"/>
  <c r="CZ446" i="3"/>
  <c r="DA446" i="3"/>
  <c r="DB446" i="3"/>
  <c r="DC446" i="3"/>
  <c r="A447" i="3"/>
  <c r="CX447" i="3"/>
  <c r="CY447" i="3"/>
  <c r="CZ447" i="3"/>
  <c r="DB447" i="3" s="1"/>
  <c r="L183" i="10" s="1"/>
  <c r="DA447" i="3"/>
  <c r="DC447" i="3"/>
  <c r="Q183" i="10" s="1"/>
  <c r="A448" i="3"/>
  <c r="CX448" i="3"/>
  <c r="CY448" i="3"/>
  <c r="CZ448" i="3"/>
  <c r="DB448" i="3" s="1"/>
  <c r="L182" i="10" s="1"/>
  <c r="DA448" i="3"/>
  <c r="DC448" i="3"/>
  <c r="Q182" i="10" s="1"/>
  <c r="A449" i="3"/>
  <c r="CX449" i="3"/>
  <c r="CY449" i="3"/>
  <c r="CZ449" i="3"/>
  <c r="DA449" i="3"/>
  <c r="DB449" i="3"/>
  <c r="L181" i="10" s="1"/>
  <c r="DC449" i="3"/>
  <c r="Q181" i="10" s="1"/>
  <c r="A450" i="3"/>
  <c r="CX450" i="3"/>
  <c r="CY450" i="3"/>
  <c r="CZ450" i="3"/>
  <c r="DA450" i="3"/>
  <c r="DB450" i="3"/>
  <c r="L180" i="10" s="1"/>
  <c r="DC450" i="3"/>
  <c r="Q180" i="10" s="1"/>
  <c r="A451" i="3"/>
  <c r="CX451" i="3"/>
  <c r="CY451" i="3"/>
  <c r="CZ451" i="3"/>
  <c r="DB451" i="3" s="1"/>
  <c r="L179" i="10" s="1"/>
  <c r="DA451" i="3"/>
  <c r="DC451" i="3"/>
  <c r="Q179" i="10" s="1"/>
  <c r="A452" i="3"/>
  <c r="CX452" i="3"/>
  <c r="CY452" i="3"/>
  <c r="CZ452" i="3"/>
  <c r="DB452" i="3" s="1"/>
  <c r="L178" i="10" s="1"/>
  <c r="DA452" i="3"/>
  <c r="DC452" i="3"/>
  <c r="Q178" i="10" s="1"/>
  <c r="A453" i="3"/>
  <c r="CX453" i="3"/>
  <c r="CY453" i="3"/>
  <c r="CZ453" i="3"/>
  <c r="DA453" i="3"/>
  <c r="DB453" i="3"/>
  <c r="L177" i="10" s="1"/>
  <c r="DC453" i="3"/>
  <c r="Q177" i="10" s="1"/>
  <c r="A454" i="3"/>
  <c r="CX454" i="3"/>
  <c r="CY454" i="3"/>
  <c r="CZ454" i="3"/>
  <c r="DA454" i="3"/>
  <c r="DB454" i="3"/>
  <c r="L176" i="10" s="1"/>
  <c r="DC454" i="3"/>
  <c r="Q176" i="10" s="1"/>
  <c r="A455" i="3"/>
  <c r="CX455" i="3"/>
  <c r="CY455" i="3"/>
  <c r="CZ455" i="3"/>
  <c r="DB455" i="3" s="1"/>
  <c r="L175" i="10" s="1"/>
  <c r="DA455" i="3"/>
  <c r="DC455" i="3"/>
  <c r="Q175" i="10" s="1"/>
  <c r="A456" i="3"/>
  <c r="CX456" i="3"/>
  <c r="CY456" i="3"/>
  <c r="CZ456" i="3"/>
  <c r="DB456" i="3" s="1"/>
  <c r="L174" i="10" s="1"/>
  <c r="DA456" i="3"/>
  <c r="DC456" i="3"/>
  <c r="Q174" i="10" s="1"/>
  <c r="A457" i="3"/>
  <c r="CX457" i="3"/>
  <c r="CY457" i="3"/>
  <c r="CZ457" i="3"/>
  <c r="DA457" i="3"/>
  <c r="DB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B459" i="3" s="1"/>
  <c r="DA459" i="3"/>
  <c r="DC459" i="3"/>
  <c r="A460" i="3"/>
  <c r="CX460" i="3"/>
  <c r="CY460" i="3"/>
  <c r="CZ460" i="3"/>
  <c r="DB460" i="3" s="1"/>
  <c r="DA460" i="3"/>
  <c r="DC460" i="3"/>
  <c r="A461" i="3"/>
  <c r="CX461" i="3"/>
  <c r="CY461" i="3"/>
  <c r="CZ461" i="3"/>
  <c r="DA461" i="3"/>
  <c r="DB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B463" i="3" s="1"/>
  <c r="DA463" i="3"/>
  <c r="DC463" i="3"/>
  <c r="A464" i="3"/>
  <c r="CX464" i="3"/>
  <c r="CY464" i="3"/>
  <c r="CZ464" i="3"/>
  <c r="DB464" i="3" s="1"/>
  <c r="DA464" i="3"/>
  <c r="DC464" i="3"/>
  <c r="A465" i="3"/>
  <c r="CX465" i="3"/>
  <c r="CY465" i="3"/>
  <c r="CZ465" i="3"/>
  <c r="DA465" i="3"/>
  <c r="DB465" i="3"/>
  <c r="DC465" i="3"/>
  <c r="A466" i="3"/>
  <c r="CX466" i="3"/>
  <c r="CY466" i="3"/>
  <c r="CZ466" i="3"/>
  <c r="DA466" i="3"/>
  <c r="DB466" i="3"/>
  <c r="DC466" i="3"/>
  <c r="A467" i="3"/>
  <c r="CX467" i="3"/>
  <c r="CY467" i="3"/>
  <c r="CZ467" i="3"/>
  <c r="DB467" i="3" s="1"/>
  <c r="DA467" i="3"/>
  <c r="DC467" i="3"/>
  <c r="A468" i="3"/>
  <c r="CX468" i="3"/>
  <c r="CY468" i="3"/>
  <c r="CZ468" i="3"/>
  <c r="DB468" i="3" s="1"/>
  <c r="DA468" i="3"/>
  <c r="DC468" i="3"/>
  <c r="A469" i="3"/>
  <c r="CX469" i="3"/>
  <c r="CY469" i="3"/>
  <c r="CZ469" i="3"/>
  <c r="DA469" i="3"/>
  <c r="DB469" i="3"/>
  <c r="L196" i="10" s="1"/>
  <c r="DC469" i="3"/>
  <c r="Q196" i="10" s="1"/>
  <c r="A470" i="3"/>
  <c r="CX470" i="3"/>
  <c r="CY470" i="3"/>
  <c r="CZ470" i="3"/>
  <c r="DA470" i="3"/>
  <c r="DB470" i="3"/>
  <c r="DC470" i="3"/>
  <c r="A471" i="3"/>
  <c r="CX471" i="3"/>
  <c r="CY471" i="3"/>
  <c r="CZ471" i="3"/>
  <c r="DB471" i="3" s="1"/>
  <c r="L195" i="10" s="1"/>
  <c r="DA471" i="3"/>
  <c r="DC471" i="3"/>
  <c r="Q195" i="10" s="1"/>
  <c r="A472" i="3"/>
  <c r="CX472" i="3"/>
  <c r="CY472" i="3"/>
  <c r="CZ472" i="3"/>
  <c r="DB472" i="3" s="1"/>
  <c r="L194" i="10" s="1"/>
  <c r="DA472" i="3"/>
  <c r="DC472" i="3"/>
  <c r="Q194" i="10" s="1"/>
  <c r="A473" i="3"/>
  <c r="CX473" i="3"/>
  <c r="CY473" i="3"/>
  <c r="CZ473" i="3"/>
  <c r="DA473" i="3"/>
  <c r="DB473" i="3"/>
  <c r="L193" i="10" s="1"/>
  <c r="DC473" i="3"/>
  <c r="Q193" i="10" s="1"/>
  <c r="A474" i="3"/>
  <c r="CX474" i="3"/>
  <c r="CY474" i="3"/>
  <c r="CZ474" i="3"/>
  <c r="DA474" i="3"/>
  <c r="DB474" i="3"/>
  <c r="L192" i="10" s="1"/>
  <c r="DC474" i="3"/>
  <c r="Q192" i="10" s="1"/>
  <c r="A475" i="3"/>
  <c r="CX475" i="3"/>
  <c r="CY475" i="3"/>
  <c r="CZ475" i="3"/>
  <c r="DB475" i="3" s="1"/>
  <c r="L191" i="10" s="1"/>
  <c r="DA475" i="3"/>
  <c r="DC475" i="3"/>
  <c r="Q191" i="10" s="1"/>
  <c r="A476" i="3"/>
  <c r="CX476" i="3"/>
  <c r="CY476" i="3"/>
  <c r="CZ476" i="3"/>
  <c r="DB476" i="3" s="1"/>
  <c r="L190" i="10" s="1"/>
  <c r="DA476" i="3"/>
  <c r="DC476" i="3"/>
  <c r="Q190" i="10" s="1"/>
  <c r="A477" i="3"/>
  <c r="CX477" i="3"/>
  <c r="CY477" i="3"/>
  <c r="CZ477" i="3"/>
  <c r="DA477" i="3"/>
  <c r="DB477" i="3"/>
  <c r="L189" i="10" s="1"/>
  <c r="DC477" i="3"/>
  <c r="Q189" i="10" s="1"/>
  <c r="A478" i="3"/>
  <c r="CX478" i="3"/>
  <c r="CY478" i="3"/>
  <c r="CZ478" i="3"/>
  <c r="DA478" i="3"/>
  <c r="DB478" i="3"/>
  <c r="L188" i="10" s="1"/>
  <c r="DC478" i="3"/>
  <c r="Q188" i="10" s="1"/>
  <c r="A479" i="3"/>
  <c r="CX479" i="3"/>
  <c r="CY479" i="3"/>
  <c r="CZ479" i="3"/>
  <c r="DB479" i="3" s="1"/>
  <c r="L187" i="10" s="1"/>
  <c r="DA479" i="3"/>
  <c r="DC479" i="3"/>
  <c r="Q187" i="10" s="1"/>
  <c r="A480" i="3"/>
  <c r="CX480" i="3"/>
  <c r="CY480" i="3"/>
  <c r="CZ480" i="3"/>
  <c r="DB480" i="3" s="1"/>
  <c r="L186" i="10" s="1"/>
  <c r="DA480" i="3"/>
  <c r="DC480" i="3"/>
  <c r="Q186" i="10" s="1"/>
  <c r="A481" i="3"/>
  <c r="CX481" i="3"/>
  <c r="CY481" i="3"/>
  <c r="CZ481" i="3"/>
  <c r="DA481" i="3"/>
  <c r="DB481" i="3"/>
  <c r="DC481" i="3"/>
  <c r="A482" i="3"/>
  <c r="CX482" i="3"/>
  <c r="CY482" i="3"/>
  <c r="CZ482" i="3"/>
  <c r="DA482" i="3"/>
  <c r="DB482" i="3"/>
  <c r="DC482" i="3"/>
  <c r="A483" i="3"/>
  <c r="CX483" i="3"/>
  <c r="CY483" i="3"/>
  <c r="CZ483" i="3"/>
  <c r="DB483" i="3" s="1"/>
  <c r="DA483" i="3"/>
  <c r="DC483" i="3"/>
  <c r="A484" i="3"/>
  <c r="CX484" i="3"/>
  <c r="CY484" i="3"/>
  <c r="CZ484" i="3"/>
  <c r="DB484" i="3" s="1"/>
  <c r="DA484" i="3"/>
  <c r="DC484" i="3"/>
  <c r="A485" i="3"/>
  <c r="CX485" i="3"/>
  <c r="CY485" i="3"/>
  <c r="CZ485" i="3"/>
  <c r="DA485" i="3"/>
  <c r="DB485" i="3"/>
  <c r="DC485" i="3"/>
  <c r="A486" i="3"/>
  <c r="CX486" i="3"/>
  <c r="CY486" i="3"/>
  <c r="CZ486" i="3"/>
  <c r="DA486" i="3"/>
  <c r="DB486" i="3"/>
  <c r="DC486" i="3"/>
  <c r="A487" i="3"/>
  <c r="CX487" i="3"/>
  <c r="CY487" i="3"/>
  <c r="CZ487" i="3"/>
  <c r="DB487" i="3" s="1"/>
  <c r="DA487" i="3"/>
  <c r="DC487" i="3"/>
  <c r="A488" i="3"/>
  <c r="CX488" i="3"/>
  <c r="CY488" i="3"/>
  <c r="CZ488" i="3"/>
  <c r="DB488" i="3" s="1"/>
  <c r="DA488" i="3"/>
  <c r="DC488" i="3"/>
  <c r="A489" i="3"/>
  <c r="CX489" i="3"/>
  <c r="CY489" i="3"/>
  <c r="CZ489" i="3"/>
  <c r="DA489" i="3"/>
  <c r="DB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B491" i="3" s="1"/>
  <c r="DA491" i="3"/>
  <c r="DC491" i="3"/>
  <c r="A492" i="3"/>
  <c r="CX492" i="3"/>
  <c r="CY492" i="3"/>
  <c r="CZ492" i="3"/>
  <c r="DB492" i="3" s="1"/>
  <c r="DA492" i="3"/>
  <c r="DC492" i="3"/>
  <c r="A493" i="3"/>
  <c r="CX493" i="3"/>
  <c r="CY493" i="3"/>
  <c r="CZ493" i="3"/>
  <c r="DA493" i="3"/>
  <c r="DB493" i="3"/>
  <c r="L208" i="10" s="1"/>
  <c r="DC493" i="3"/>
  <c r="Q208" i="10" s="1"/>
  <c r="A494" i="3"/>
  <c r="CX494" i="3"/>
  <c r="CY494" i="3"/>
  <c r="CZ494" i="3"/>
  <c r="DA494" i="3"/>
  <c r="DB494" i="3"/>
  <c r="DC494" i="3"/>
  <c r="A495" i="3"/>
  <c r="CX495" i="3"/>
  <c r="CY495" i="3"/>
  <c r="CZ495" i="3"/>
  <c r="DB495" i="3" s="1"/>
  <c r="L207" i="10" s="1"/>
  <c r="DA495" i="3"/>
  <c r="DC495" i="3"/>
  <c r="Q207" i="10" s="1"/>
  <c r="A496" i="3"/>
  <c r="CX496" i="3"/>
  <c r="CY496" i="3"/>
  <c r="CZ496" i="3"/>
  <c r="DB496" i="3" s="1"/>
  <c r="L206" i="10" s="1"/>
  <c r="DA496" i="3"/>
  <c r="DC496" i="3"/>
  <c r="Q206" i="10" s="1"/>
  <c r="A497" i="3"/>
  <c r="CX497" i="3"/>
  <c r="CY497" i="3"/>
  <c r="CZ497" i="3"/>
  <c r="DA497" i="3"/>
  <c r="DB497" i="3"/>
  <c r="L205" i="10" s="1"/>
  <c r="DC497" i="3"/>
  <c r="Q205" i="10" s="1"/>
  <c r="A498" i="3"/>
  <c r="CX498" i="3"/>
  <c r="CY498" i="3"/>
  <c r="CZ498" i="3"/>
  <c r="DA498" i="3"/>
  <c r="DB498" i="3"/>
  <c r="L204" i="10" s="1"/>
  <c r="DC498" i="3"/>
  <c r="Q204" i="10" s="1"/>
  <c r="A499" i="3"/>
  <c r="CX499" i="3"/>
  <c r="CY499" i="3"/>
  <c r="CZ499" i="3"/>
  <c r="DB499" i="3" s="1"/>
  <c r="L203" i="10" s="1"/>
  <c r="DA499" i="3"/>
  <c r="DC499" i="3"/>
  <c r="Q203" i="10" s="1"/>
  <c r="A500" i="3"/>
  <c r="CX500" i="3"/>
  <c r="CY500" i="3"/>
  <c r="CZ500" i="3"/>
  <c r="DB500" i="3" s="1"/>
  <c r="L202" i="10" s="1"/>
  <c r="DA500" i="3"/>
  <c r="DC500" i="3"/>
  <c r="Q202" i="10" s="1"/>
  <c r="A501" i="3"/>
  <c r="CX501" i="3"/>
  <c r="CY501" i="3"/>
  <c r="CZ501" i="3"/>
  <c r="DA501" i="3"/>
  <c r="DB501" i="3"/>
  <c r="L201" i="10" s="1"/>
  <c r="DC501" i="3"/>
  <c r="Q201" i="10" s="1"/>
  <c r="A502" i="3"/>
  <c r="CX502" i="3"/>
  <c r="CY502" i="3"/>
  <c r="CZ502" i="3"/>
  <c r="DA502" i="3"/>
  <c r="DB502" i="3"/>
  <c r="L200" i="10" s="1"/>
  <c r="DC502" i="3"/>
  <c r="Q200" i="10" s="1"/>
  <c r="A503" i="3"/>
  <c r="CX503" i="3"/>
  <c r="CY503" i="3"/>
  <c r="CZ503" i="3"/>
  <c r="DB503" i="3" s="1"/>
  <c r="L199" i="10" s="1"/>
  <c r="DA503" i="3"/>
  <c r="DC503" i="3"/>
  <c r="Q199" i="10" s="1"/>
  <c r="A504" i="3"/>
  <c r="CX504" i="3"/>
  <c r="CY504" i="3"/>
  <c r="CZ504" i="3"/>
  <c r="DB504" i="3" s="1"/>
  <c r="L198" i="10" s="1"/>
  <c r="DA504" i="3"/>
  <c r="DC504" i="3"/>
  <c r="Q198" i="10" s="1"/>
  <c r="A505" i="3"/>
  <c r="CX505" i="3"/>
  <c r="CY505" i="3"/>
  <c r="CZ505" i="3"/>
  <c r="DA505" i="3"/>
  <c r="DB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B507" i="3" s="1"/>
  <c r="DA507" i="3"/>
  <c r="DC507" i="3"/>
  <c r="A508" i="3"/>
  <c r="CX508" i="3"/>
  <c r="CY508" i="3"/>
  <c r="CZ508" i="3"/>
  <c r="DB508" i="3" s="1"/>
  <c r="DA508" i="3"/>
  <c r="DC508" i="3"/>
  <c r="A509" i="3"/>
  <c r="CX509" i="3"/>
  <c r="CY509" i="3"/>
  <c r="CZ509" i="3"/>
  <c r="DA509" i="3"/>
  <c r="DB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B511" i="3" s="1"/>
  <c r="DA511" i="3"/>
  <c r="DC511" i="3"/>
  <c r="A512" i="3"/>
  <c r="CX512" i="3"/>
  <c r="CY512" i="3"/>
  <c r="CZ512" i="3"/>
  <c r="DB512" i="3" s="1"/>
  <c r="DA512" i="3"/>
  <c r="DC512" i="3"/>
  <c r="A513" i="3"/>
  <c r="CX513" i="3"/>
  <c r="CY513" i="3"/>
  <c r="CZ513" i="3"/>
  <c r="DA513" i="3"/>
  <c r="DB513" i="3"/>
  <c r="DC513" i="3"/>
  <c r="A514" i="3"/>
  <c r="CX514" i="3"/>
  <c r="CY514" i="3"/>
  <c r="CZ514" i="3"/>
  <c r="DA514" i="3"/>
  <c r="DB514" i="3"/>
  <c r="DC514" i="3"/>
  <c r="A515" i="3"/>
  <c r="CX515" i="3"/>
  <c r="CY515" i="3"/>
  <c r="CZ515" i="3"/>
  <c r="DB515" i="3" s="1"/>
  <c r="DA515" i="3"/>
  <c r="DC515" i="3"/>
  <c r="A516" i="3"/>
  <c r="CX516" i="3"/>
  <c r="CY516" i="3"/>
  <c r="CZ516" i="3"/>
  <c r="DB516" i="3" s="1"/>
  <c r="DA516" i="3"/>
  <c r="DC516" i="3"/>
  <c r="A517" i="3"/>
  <c r="CX517" i="3"/>
  <c r="CY517" i="3"/>
  <c r="CZ517" i="3"/>
  <c r="DA517" i="3"/>
  <c r="DB517" i="3"/>
  <c r="L220" i="10" s="1"/>
  <c r="DC517" i="3"/>
  <c r="Q220" i="10" s="1"/>
  <c r="A518" i="3"/>
  <c r="CX518" i="3"/>
  <c r="CY518" i="3"/>
  <c r="CZ518" i="3"/>
  <c r="DA518" i="3"/>
  <c r="DB518" i="3"/>
  <c r="DC518" i="3"/>
  <c r="A519" i="3"/>
  <c r="CX519" i="3"/>
  <c r="CY519" i="3"/>
  <c r="CZ519" i="3"/>
  <c r="DB519" i="3" s="1"/>
  <c r="L219" i="10" s="1"/>
  <c r="DA519" i="3"/>
  <c r="DC519" i="3"/>
  <c r="Q219" i="10" s="1"/>
  <c r="A520" i="3"/>
  <c r="CX520" i="3"/>
  <c r="CY520" i="3"/>
  <c r="CZ520" i="3"/>
  <c r="DB520" i="3" s="1"/>
  <c r="L218" i="10" s="1"/>
  <c r="DA520" i="3"/>
  <c r="DC520" i="3"/>
  <c r="Q218" i="10" s="1"/>
  <c r="A521" i="3"/>
  <c r="CX521" i="3"/>
  <c r="CY521" i="3"/>
  <c r="CZ521" i="3"/>
  <c r="DA521" i="3"/>
  <c r="DB521" i="3"/>
  <c r="L217" i="10" s="1"/>
  <c r="DC521" i="3"/>
  <c r="Q217" i="10" s="1"/>
  <c r="A522" i="3"/>
  <c r="CX522" i="3"/>
  <c r="CY522" i="3"/>
  <c r="CZ522" i="3"/>
  <c r="DA522" i="3"/>
  <c r="DB522" i="3"/>
  <c r="L216" i="10" s="1"/>
  <c r="DC522" i="3"/>
  <c r="Q216" i="10" s="1"/>
  <c r="A523" i="3"/>
  <c r="CX523" i="3"/>
  <c r="CY523" i="3"/>
  <c r="CZ523" i="3"/>
  <c r="DB523" i="3" s="1"/>
  <c r="L215" i="10" s="1"/>
  <c r="DA523" i="3"/>
  <c r="DC523" i="3"/>
  <c r="Q215" i="10" s="1"/>
  <c r="A524" i="3"/>
  <c r="CX524" i="3"/>
  <c r="CY524" i="3"/>
  <c r="CZ524" i="3"/>
  <c r="DB524" i="3" s="1"/>
  <c r="L214" i="10" s="1"/>
  <c r="DA524" i="3"/>
  <c r="DC524" i="3"/>
  <c r="Q214" i="10" s="1"/>
  <c r="A525" i="3"/>
  <c r="CX525" i="3"/>
  <c r="CY525" i="3"/>
  <c r="CZ525" i="3"/>
  <c r="DA525" i="3"/>
  <c r="DB525" i="3"/>
  <c r="L213" i="10" s="1"/>
  <c r="DC525" i="3"/>
  <c r="Q213" i="10" s="1"/>
  <c r="A526" i="3"/>
  <c r="CX526" i="3"/>
  <c r="CY526" i="3"/>
  <c r="CZ526" i="3"/>
  <c r="DA526" i="3"/>
  <c r="DB526" i="3"/>
  <c r="L212" i="10" s="1"/>
  <c r="DC526" i="3"/>
  <c r="Q212" i="10" s="1"/>
  <c r="A527" i="3"/>
  <c r="CX527" i="3"/>
  <c r="CY527" i="3"/>
  <c r="CZ527" i="3"/>
  <c r="DB527" i="3" s="1"/>
  <c r="L211" i="10" s="1"/>
  <c r="DA527" i="3"/>
  <c r="DC527" i="3"/>
  <c r="Q211" i="10" s="1"/>
  <c r="A528" i="3"/>
  <c r="CX528" i="3"/>
  <c r="CY528" i="3"/>
  <c r="CZ528" i="3"/>
  <c r="DB528" i="3" s="1"/>
  <c r="L210" i="10" s="1"/>
  <c r="DA528" i="3"/>
  <c r="DC528" i="3"/>
  <c r="Q210" i="10" s="1"/>
  <c r="A529" i="3"/>
  <c r="CX529" i="3"/>
  <c r="CY529" i="3"/>
  <c r="CZ529" i="3"/>
  <c r="DA529" i="3"/>
  <c r="DB529" i="3"/>
  <c r="DC529" i="3"/>
  <c r="A530" i="3"/>
  <c r="CX530" i="3"/>
  <c r="CY530" i="3"/>
  <c r="CZ530" i="3"/>
  <c r="DA530" i="3"/>
  <c r="DB530" i="3"/>
  <c r="DC530" i="3"/>
  <c r="A531" i="3"/>
  <c r="CX531" i="3"/>
  <c r="CY531" i="3"/>
  <c r="CZ531" i="3"/>
  <c r="DB531" i="3" s="1"/>
  <c r="DA531" i="3"/>
  <c r="DC531" i="3"/>
  <c r="A532" i="3"/>
  <c r="CX532" i="3"/>
  <c r="CY532" i="3"/>
  <c r="CZ532" i="3"/>
  <c r="DB532" i="3" s="1"/>
  <c r="DA532" i="3"/>
  <c r="DC532" i="3"/>
  <c r="A533" i="3"/>
  <c r="CX533" i="3"/>
  <c r="CY533" i="3"/>
  <c r="CZ533" i="3"/>
  <c r="DA533" i="3"/>
  <c r="DB533" i="3"/>
  <c r="DC533" i="3"/>
  <c r="A534" i="3"/>
  <c r="CX534" i="3"/>
  <c r="CY534" i="3"/>
  <c r="CZ534" i="3"/>
  <c r="DA534" i="3"/>
  <c r="DB534" i="3"/>
  <c r="DC534" i="3"/>
  <c r="A535" i="3"/>
  <c r="CX535" i="3"/>
  <c r="CY535" i="3"/>
  <c r="CZ535" i="3"/>
  <c r="DB535" i="3" s="1"/>
  <c r="DA535" i="3"/>
  <c r="DC535" i="3"/>
  <c r="A536" i="3"/>
  <c r="CX536" i="3"/>
  <c r="CY536" i="3"/>
  <c r="CZ536" i="3"/>
  <c r="DB536" i="3" s="1"/>
  <c r="DA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B539" i="3" s="1"/>
  <c r="L230" i="10" s="1"/>
  <c r="DA539" i="3"/>
  <c r="DC539" i="3"/>
  <c r="Q230" i="10" s="1"/>
  <c r="A540" i="3"/>
  <c r="CX540" i="3"/>
  <c r="CY540" i="3"/>
  <c r="CZ540" i="3"/>
  <c r="DB540" i="3" s="1"/>
  <c r="DA540" i="3"/>
  <c r="DC540" i="3"/>
  <c r="A541" i="3"/>
  <c r="CX541" i="3"/>
  <c r="CY541" i="3"/>
  <c r="CZ541" i="3"/>
  <c r="DA541" i="3"/>
  <c r="DB541" i="3"/>
  <c r="L229" i="10" s="1"/>
  <c r="DC541" i="3"/>
  <c r="Q229" i="10" s="1"/>
  <c r="A542" i="3"/>
  <c r="CX542" i="3"/>
  <c r="CY542" i="3"/>
  <c r="CZ542" i="3"/>
  <c r="DA542" i="3"/>
  <c r="DB542" i="3"/>
  <c r="L228" i="10" s="1"/>
  <c r="DC542" i="3"/>
  <c r="Q228" i="10" s="1"/>
  <c r="A543" i="3"/>
  <c r="CX543" i="3"/>
  <c r="CY543" i="3"/>
  <c r="CZ543" i="3"/>
  <c r="DB543" i="3" s="1"/>
  <c r="L227" i="10" s="1"/>
  <c r="DA543" i="3"/>
  <c r="DC543" i="3"/>
  <c r="Q227" i="10" s="1"/>
  <c r="A544" i="3"/>
  <c r="CX544" i="3"/>
  <c r="CY544" i="3"/>
  <c r="CZ544" i="3"/>
  <c r="DB544" i="3" s="1"/>
  <c r="L226" i="10" s="1"/>
  <c r="DA544" i="3"/>
  <c r="DC544" i="3"/>
  <c r="Q226" i="10" s="1"/>
  <c r="A545" i="3"/>
  <c r="CX545" i="3"/>
  <c r="CY545" i="3"/>
  <c r="CZ545" i="3"/>
  <c r="DA545" i="3"/>
  <c r="DB545" i="3"/>
  <c r="L225" i="10" s="1"/>
  <c r="DC545" i="3"/>
  <c r="Q225" i="10" s="1"/>
  <c r="A546" i="3"/>
  <c r="CX546" i="3"/>
  <c r="CY546" i="3"/>
  <c r="CZ546" i="3"/>
  <c r="DA546" i="3"/>
  <c r="DB546" i="3"/>
  <c r="L224" i="10" s="1"/>
  <c r="DC546" i="3"/>
  <c r="Q224" i="10" s="1"/>
  <c r="A547" i="3"/>
  <c r="CX547" i="3"/>
  <c r="CY547" i="3"/>
  <c r="CZ547" i="3"/>
  <c r="DB547" i="3" s="1"/>
  <c r="L223" i="10" s="1"/>
  <c r="DA547" i="3"/>
  <c r="DC547" i="3"/>
  <c r="Q223" i="10" s="1"/>
  <c r="A548" i="3"/>
  <c r="CX548" i="3"/>
  <c r="CY548" i="3"/>
  <c r="CZ548" i="3"/>
  <c r="DB548" i="3" s="1"/>
  <c r="L222" i="10" s="1"/>
  <c r="DA548" i="3"/>
  <c r="DC548" i="3"/>
  <c r="Q222" i="10" s="1"/>
  <c r="A549" i="3"/>
  <c r="CX549" i="3"/>
  <c r="CY549" i="3"/>
  <c r="CZ549" i="3"/>
  <c r="DA549" i="3"/>
  <c r="DB549" i="3"/>
  <c r="DC549" i="3"/>
  <c r="A550" i="3"/>
  <c r="CX550" i="3"/>
  <c r="CY550" i="3"/>
  <c r="CZ550" i="3"/>
  <c r="DA550" i="3"/>
  <c r="DB550" i="3"/>
  <c r="DC550" i="3"/>
  <c r="A551" i="3"/>
  <c r="CX551" i="3"/>
  <c r="CY551" i="3"/>
  <c r="CZ551" i="3"/>
  <c r="DB551" i="3" s="1"/>
  <c r="DA551" i="3"/>
  <c r="DC551" i="3"/>
  <c r="A552" i="3"/>
  <c r="CX552" i="3"/>
  <c r="CY552" i="3"/>
  <c r="CZ552" i="3"/>
  <c r="DB552" i="3" s="1"/>
  <c r="DA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B555" i="3" s="1"/>
  <c r="DA555" i="3"/>
  <c r="DC555" i="3"/>
  <c r="A556" i="3"/>
  <c r="CX556" i="3"/>
  <c r="CY556" i="3"/>
  <c r="CZ556" i="3"/>
  <c r="DB556" i="3" s="1"/>
  <c r="DA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B559" i="3" s="1"/>
  <c r="DA559" i="3"/>
  <c r="DC559" i="3"/>
  <c r="A560" i="3"/>
  <c r="CX560" i="3"/>
  <c r="CY560" i="3"/>
  <c r="CZ560" i="3"/>
  <c r="DB560" i="3" s="1"/>
  <c r="DA560" i="3"/>
  <c r="DC560" i="3"/>
  <c r="A561" i="3"/>
  <c r="CX561" i="3"/>
  <c r="CY561" i="3"/>
  <c r="CZ561" i="3"/>
  <c r="DA561" i="3"/>
  <c r="DB561" i="3"/>
  <c r="L241" i="10" s="1"/>
  <c r="DC561" i="3"/>
  <c r="Q241" i="10" s="1"/>
  <c r="A562" i="3"/>
  <c r="CX562" i="3"/>
  <c r="CY562" i="3"/>
  <c r="CZ562" i="3"/>
  <c r="DA562" i="3"/>
  <c r="DB562" i="3"/>
  <c r="DC562" i="3"/>
  <c r="A563" i="3"/>
  <c r="CX563" i="3"/>
  <c r="CY563" i="3"/>
  <c r="CZ563" i="3"/>
  <c r="DB563" i="3" s="1"/>
  <c r="L240" i="10" s="1"/>
  <c r="DA563" i="3"/>
  <c r="DC563" i="3"/>
  <c r="Q240" i="10" s="1"/>
  <c r="A564" i="3"/>
  <c r="CX564" i="3"/>
  <c r="CY564" i="3"/>
  <c r="CZ564" i="3"/>
  <c r="DB564" i="3" s="1"/>
  <c r="L239" i="10" s="1"/>
  <c r="DA564" i="3"/>
  <c r="DC564" i="3"/>
  <c r="Q239" i="10" s="1"/>
  <c r="A565" i="3"/>
  <c r="CX565" i="3"/>
  <c r="CY565" i="3"/>
  <c r="CZ565" i="3"/>
  <c r="DA565" i="3"/>
  <c r="DB565" i="3"/>
  <c r="L238" i="10" s="1"/>
  <c r="DC565" i="3"/>
  <c r="Q238" i="10" s="1"/>
  <c r="A566" i="3"/>
  <c r="CX566" i="3"/>
  <c r="CY566" i="3"/>
  <c r="CZ566" i="3"/>
  <c r="DA566" i="3"/>
  <c r="DB566" i="3"/>
  <c r="L237" i="10" s="1"/>
  <c r="DC566" i="3"/>
  <c r="Q237" i="10" s="1"/>
  <c r="A567" i="3"/>
  <c r="CX567" i="3"/>
  <c r="CY567" i="3"/>
  <c r="CZ567" i="3"/>
  <c r="DB567" i="3" s="1"/>
  <c r="L236" i="10" s="1"/>
  <c r="DA567" i="3"/>
  <c r="DC567" i="3"/>
  <c r="Q236" i="10" s="1"/>
  <c r="A568" i="3"/>
  <c r="CX568" i="3"/>
  <c r="CY568" i="3"/>
  <c r="CZ568" i="3"/>
  <c r="DB568" i="3" s="1"/>
  <c r="L235" i="10" s="1"/>
  <c r="DA568" i="3"/>
  <c r="DC568" i="3"/>
  <c r="Q235" i="10" s="1"/>
  <c r="A569" i="3"/>
  <c r="CX569" i="3"/>
  <c r="CY569" i="3"/>
  <c r="CZ569" i="3"/>
  <c r="DA569" i="3"/>
  <c r="DB569" i="3"/>
  <c r="L234" i="10" s="1"/>
  <c r="DC569" i="3"/>
  <c r="Q234" i="10" s="1"/>
  <c r="A570" i="3"/>
  <c r="CX570" i="3"/>
  <c r="CY570" i="3"/>
  <c r="CZ570" i="3"/>
  <c r="DA570" i="3"/>
  <c r="DB570" i="3"/>
  <c r="L233" i="10" s="1"/>
  <c r="DC570" i="3"/>
  <c r="Q233" i="10" s="1"/>
  <c r="A571" i="3"/>
  <c r="CX571" i="3"/>
  <c r="CY571" i="3"/>
  <c r="CZ571" i="3"/>
  <c r="DB571" i="3" s="1"/>
  <c r="L232" i="10" s="1"/>
  <c r="DA571" i="3"/>
  <c r="DC571" i="3"/>
  <c r="Q232" i="10" s="1"/>
  <c r="A572" i="3"/>
  <c r="CX572" i="3"/>
  <c r="CY572" i="3"/>
  <c r="CZ572" i="3"/>
  <c r="DB572" i="3" s="1"/>
  <c r="L231" i="10" s="1"/>
  <c r="DA572" i="3"/>
  <c r="DC572" i="3"/>
  <c r="Q231" i="10" s="1"/>
  <c r="A573" i="3"/>
  <c r="I158" i="1"/>
  <c r="CX576" i="3" s="1"/>
  <c r="CY573" i="3"/>
  <c r="CZ573" i="3"/>
  <c r="DB573" i="3" s="1"/>
  <c r="DA573" i="3"/>
  <c r="DC573" i="3"/>
  <c r="A574" i="3"/>
  <c r="CX574" i="3"/>
  <c r="CY574" i="3"/>
  <c r="CZ574" i="3"/>
  <c r="DA574" i="3"/>
  <c r="DB574" i="3"/>
  <c r="DC574" i="3"/>
  <c r="A575" i="3"/>
  <c r="CX575" i="3"/>
  <c r="CY575" i="3"/>
  <c r="CZ575" i="3"/>
  <c r="DA575" i="3"/>
  <c r="DB575" i="3"/>
  <c r="DC575" i="3"/>
  <c r="A576" i="3"/>
  <c r="CY576" i="3"/>
  <c r="CZ576" i="3"/>
  <c r="DB576" i="3" s="1"/>
  <c r="DA576" i="3"/>
  <c r="DC576" i="3"/>
  <c r="A577" i="3"/>
  <c r="CY577" i="3"/>
  <c r="CZ577" i="3"/>
  <c r="DB577" i="3" s="1"/>
  <c r="DA577" i="3"/>
  <c r="DC577" i="3"/>
  <c r="A578" i="3"/>
  <c r="CX578" i="3"/>
  <c r="CY578" i="3"/>
  <c r="CZ578" i="3"/>
  <c r="DA578" i="3"/>
  <c r="DB578" i="3"/>
  <c r="DC578" i="3"/>
  <c r="A579" i="3"/>
  <c r="CX579" i="3"/>
  <c r="CY579" i="3"/>
  <c r="CZ579" i="3"/>
  <c r="DA579" i="3"/>
  <c r="DB579" i="3"/>
  <c r="DC579" i="3"/>
  <c r="A580" i="3"/>
  <c r="CY580" i="3"/>
  <c r="CZ580" i="3"/>
  <c r="DB580" i="3" s="1"/>
  <c r="DA580" i="3"/>
  <c r="DC580" i="3"/>
  <c r="A581" i="3"/>
  <c r="CY581" i="3"/>
  <c r="CZ581" i="3"/>
  <c r="DB581" i="3" s="1"/>
  <c r="DA581" i="3"/>
  <c r="DC581" i="3"/>
  <c r="A582" i="3"/>
  <c r="CX582" i="3"/>
  <c r="CY582" i="3"/>
  <c r="CZ582" i="3"/>
  <c r="DA582" i="3"/>
  <c r="DB582" i="3"/>
  <c r="DC582" i="3"/>
  <c r="A583" i="3"/>
  <c r="CX583" i="3"/>
  <c r="CY583" i="3"/>
  <c r="CZ583" i="3"/>
  <c r="DA583" i="3"/>
  <c r="DB583" i="3"/>
  <c r="DC583" i="3"/>
  <c r="A584" i="3"/>
  <c r="I159" i="1"/>
  <c r="CX584" i="3"/>
  <c r="CY584" i="3"/>
  <c r="CZ584" i="3"/>
  <c r="DA584" i="3"/>
  <c r="DB584" i="3"/>
  <c r="L251" i="10" s="1"/>
  <c r="DC584" i="3"/>
  <c r="Q251" i="10" s="1"/>
  <c r="A585" i="3"/>
  <c r="CX585" i="3"/>
  <c r="CY585" i="3"/>
  <c r="CZ585" i="3"/>
  <c r="DB585" i="3" s="1"/>
  <c r="DA585" i="3"/>
  <c r="DC585" i="3"/>
  <c r="A586" i="3"/>
  <c r="CX586" i="3"/>
  <c r="CY586" i="3"/>
  <c r="CZ586" i="3"/>
  <c r="DB586" i="3" s="1"/>
  <c r="L250" i="10" s="1"/>
  <c r="DA586" i="3"/>
  <c r="DC586" i="3"/>
  <c r="Q250" i="10" s="1"/>
  <c r="A587" i="3"/>
  <c r="CX587" i="3"/>
  <c r="CY587" i="3"/>
  <c r="CZ587" i="3"/>
  <c r="DA587" i="3"/>
  <c r="DB587" i="3"/>
  <c r="L249" i="10" s="1"/>
  <c r="DC587" i="3"/>
  <c r="Q249" i="10" s="1"/>
  <c r="A588" i="3"/>
  <c r="CX588" i="3"/>
  <c r="CY588" i="3"/>
  <c r="CZ588" i="3"/>
  <c r="DA588" i="3"/>
  <c r="DB588" i="3"/>
  <c r="L248" i="10" s="1"/>
  <c r="DC588" i="3"/>
  <c r="Q248" i="10" s="1"/>
  <c r="A589" i="3"/>
  <c r="CX589" i="3"/>
  <c r="CY589" i="3"/>
  <c r="CZ589" i="3"/>
  <c r="DB589" i="3" s="1"/>
  <c r="L247" i="10" s="1"/>
  <c r="DA589" i="3"/>
  <c r="DC589" i="3"/>
  <c r="Q247" i="10" s="1"/>
  <c r="A590" i="3"/>
  <c r="CX590" i="3"/>
  <c r="CY590" i="3"/>
  <c r="CZ590" i="3"/>
  <c r="DB590" i="3" s="1"/>
  <c r="L246" i="10" s="1"/>
  <c r="DA590" i="3"/>
  <c r="DC590" i="3"/>
  <c r="Q246" i="10" s="1"/>
  <c r="A591" i="3"/>
  <c r="CX591" i="3"/>
  <c r="CY591" i="3"/>
  <c r="CZ591" i="3"/>
  <c r="DA591" i="3"/>
  <c r="DB591" i="3"/>
  <c r="L245" i="10" s="1"/>
  <c r="DC591" i="3"/>
  <c r="Q245" i="10" s="1"/>
  <c r="A592" i="3"/>
  <c r="CX592" i="3"/>
  <c r="CY592" i="3"/>
  <c r="CZ592" i="3"/>
  <c r="DA592" i="3"/>
  <c r="DB592" i="3"/>
  <c r="L244" i="10" s="1"/>
  <c r="DC592" i="3"/>
  <c r="Q244" i="10" s="1"/>
  <c r="A593" i="3"/>
  <c r="CX593" i="3"/>
  <c r="CY593" i="3"/>
  <c r="CZ593" i="3"/>
  <c r="DB593" i="3" s="1"/>
  <c r="L243" i="10" s="1"/>
  <c r="DA593" i="3"/>
  <c r="DC593" i="3"/>
  <c r="Q243" i="10" s="1"/>
  <c r="A594" i="3"/>
  <c r="CX594" i="3"/>
  <c r="CY594" i="3"/>
  <c r="CZ594" i="3"/>
  <c r="DB594" i="3" s="1"/>
  <c r="L242" i="10" s="1"/>
  <c r="DA594" i="3"/>
  <c r="DC594" i="3"/>
  <c r="Q242" i="10" s="1"/>
  <c r="A595" i="3"/>
  <c r="CX595" i="3"/>
  <c r="CY595" i="3"/>
  <c r="CZ595" i="3"/>
  <c r="DA595" i="3"/>
  <c r="DB595" i="3"/>
  <c r="DC595" i="3"/>
  <c r="A596" i="3"/>
  <c r="CX596" i="3"/>
  <c r="CY596" i="3"/>
  <c r="CZ596" i="3"/>
  <c r="DA596" i="3"/>
  <c r="DB596" i="3"/>
  <c r="DC596" i="3"/>
  <c r="A597" i="3"/>
  <c r="CX597" i="3"/>
  <c r="CY597" i="3"/>
  <c r="CZ597" i="3"/>
  <c r="DB597" i="3" s="1"/>
  <c r="DA597" i="3"/>
  <c r="DC597" i="3"/>
  <c r="A598" i="3"/>
  <c r="CX598" i="3"/>
  <c r="CY598" i="3"/>
  <c r="CZ598" i="3"/>
  <c r="DB598" i="3" s="1"/>
  <c r="DA598" i="3"/>
  <c r="DC598" i="3"/>
  <c r="A599" i="3"/>
  <c r="CX599" i="3"/>
  <c r="CY599" i="3"/>
  <c r="CZ599" i="3"/>
  <c r="DA599" i="3"/>
  <c r="DB599" i="3"/>
  <c r="DC599" i="3"/>
  <c r="A600" i="3"/>
  <c r="CX600" i="3"/>
  <c r="CY600" i="3"/>
  <c r="CZ600" i="3"/>
  <c r="DA600" i="3"/>
  <c r="DB600" i="3"/>
  <c r="DC600" i="3"/>
  <c r="A601" i="3"/>
  <c r="CX601" i="3"/>
  <c r="CY601" i="3"/>
  <c r="CZ601" i="3"/>
  <c r="DB601" i="3" s="1"/>
  <c r="DA601" i="3"/>
  <c r="DC601" i="3"/>
  <c r="A602" i="3"/>
  <c r="CX602" i="3"/>
  <c r="CY602" i="3"/>
  <c r="CZ602" i="3"/>
  <c r="DB602" i="3" s="1"/>
  <c r="DA602" i="3"/>
  <c r="DC602" i="3"/>
  <c r="A603" i="3"/>
  <c r="CX603" i="3"/>
  <c r="CY603" i="3"/>
  <c r="CZ603" i="3"/>
  <c r="DA603" i="3"/>
  <c r="DB603" i="3"/>
  <c r="DC603" i="3"/>
  <c r="A604" i="3"/>
  <c r="CX604" i="3"/>
  <c r="CY604" i="3"/>
  <c r="CZ604" i="3"/>
  <c r="DA604" i="3"/>
  <c r="DB604" i="3"/>
  <c r="DC604" i="3"/>
  <c r="A605" i="3"/>
  <c r="CX605" i="3"/>
  <c r="CY605" i="3"/>
  <c r="CZ605" i="3"/>
  <c r="DB605" i="3" s="1"/>
  <c r="DA605" i="3"/>
  <c r="DC605" i="3"/>
  <c r="A606" i="3"/>
  <c r="CX606" i="3"/>
  <c r="CY606" i="3"/>
  <c r="CZ606" i="3"/>
  <c r="DB606" i="3" s="1"/>
  <c r="L262" i="10" s="1"/>
  <c r="DA606" i="3"/>
  <c r="DC606" i="3"/>
  <c r="Q262" i="10" s="1"/>
  <c r="A607" i="3"/>
  <c r="CX607" i="3"/>
  <c r="CY607" i="3"/>
  <c r="CZ607" i="3"/>
  <c r="DA607" i="3"/>
  <c r="DB607" i="3"/>
  <c r="DC607" i="3"/>
  <c r="A608" i="3"/>
  <c r="CX608" i="3"/>
  <c r="CY608" i="3"/>
  <c r="CZ608" i="3"/>
  <c r="DA608" i="3"/>
  <c r="DB608" i="3"/>
  <c r="L261" i="10" s="1"/>
  <c r="DC608" i="3"/>
  <c r="Q261" i="10" s="1"/>
  <c r="A609" i="3"/>
  <c r="CX609" i="3"/>
  <c r="CY609" i="3"/>
  <c r="CZ609" i="3"/>
  <c r="DB609" i="3" s="1"/>
  <c r="L260" i="10" s="1"/>
  <c r="DA609" i="3"/>
  <c r="DC609" i="3"/>
  <c r="Q260" i="10" s="1"/>
  <c r="A610" i="3"/>
  <c r="CX610" i="3"/>
  <c r="CY610" i="3"/>
  <c r="CZ610" i="3"/>
  <c r="DB610" i="3" s="1"/>
  <c r="L259" i="10" s="1"/>
  <c r="DA610" i="3"/>
  <c r="DC610" i="3"/>
  <c r="Q259" i="10" s="1"/>
  <c r="A611" i="3"/>
  <c r="CX611" i="3"/>
  <c r="CY611" i="3"/>
  <c r="CZ611" i="3"/>
  <c r="DA611" i="3"/>
  <c r="DB611" i="3"/>
  <c r="L258" i="10" s="1"/>
  <c r="DC611" i="3"/>
  <c r="Q258" i="10" s="1"/>
  <c r="A612" i="3"/>
  <c r="CX612" i="3"/>
  <c r="CY612" i="3"/>
  <c r="CZ612" i="3"/>
  <c r="DA612" i="3"/>
  <c r="DB612" i="3"/>
  <c r="L257" i="10" s="1"/>
  <c r="DC612" i="3"/>
  <c r="Q257" i="10" s="1"/>
  <c r="A613" i="3"/>
  <c r="CX613" i="3"/>
  <c r="CY613" i="3"/>
  <c r="CZ613" i="3"/>
  <c r="DB613" i="3" s="1"/>
  <c r="L256" i="10" s="1"/>
  <c r="DA613" i="3"/>
  <c r="DC613" i="3"/>
  <c r="Q256" i="10" s="1"/>
  <c r="A614" i="3"/>
  <c r="CX614" i="3"/>
  <c r="CY614" i="3"/>
  <c r="CZ614" i="3"/>
  <c r="DB614" i="3" s="1"/>
  <c r="L255" i="10" s="1"/>
  <c r="DA614" i="3"/>
  <c r="DC614" i="3"/>
  <c r="Q255" i="10" s="1"/>
  <c r="A615" i="3"/>
  <c r="CX615" i="3"/>
  <c r="CY615" i="3"/>
  <c r="CZ615" i="3"/>
  <c r="DA615" i="3"/>
  <c r="DB615" i="3"/>
  <c r="L254" i="10" s="1"/>
  <c r="DC615" i="3"/>
  <c r="Q254" i="10" s="1"/>
  <c r="A616" i="3"/>
  <c r="CX616" i="3"/>
  <c r="CY616" i="3"/>
  <c r="CZ616" i="3"/>
  <c r="DA616" i="3"/>
  <c r="DB616" i="3"/>
  <c r="L253" i="10" s="1"/>
  <c r="DC616" i="3"/>
  <c r="Q253" i="10" s="1"/>
  <c r="A617" i="3"/>
  <c r="CX617" i="3"/>
  <c r="CY617" i="3"/>
  <c r="CZ617" i="3"/>
  <c r="DB617" i="3" s="1"/>
  <c r="DA617" i="3"/>
  <c r="DC617" i="3"/>
  <c r="A618" i="3"/>
  <c r="CX618" i="3"/>
  <c r="CY618" i="3"/>
  <c r="CZ618" i="3"/>
  <c r="DB618" i="3" s="1"/>
  <c r="DA618" i="3"/>
  <c r="DC618" i="3"/>
  <c r="A619" i="3"/>
  <c r="CX619" i="3"/>
  <c r="CY619" i="3"/>
  <c r="CZ619" i="3"/>
  <c r="DA619" i="3"/>
  <c r="DB619" i="3"/>
  <c r="DC619" i="3"/>
  <c r="A620" i="3"/>
  <c r="CX620" i="3"/>
  <c r="CY620" i="3"/>
  <c r="CZ620" i="3"/>
  <c r="DA620" i="3"/>
  <c r="DB620" i="3"/>
  <c r="DC620" i="3"/>
  <c r="A621" i="3"/>
  <c r="CX621" i="3"/>
  <c r="CY621" i="3"/>
  <c r="CZ621" i="3"/>
  <c r="DB621" i="3" s="1"/>
  <c r="DA621" i="3"/>
  <c r="DC621" i="3"/>
  <c r="A622" i="3"/>
  <c r="CX622" i="3"/>
  <c r="CY622" i="3"/>
  <c r="CZ622" i="3"/>
  <c r="DB622" i="3" s="1"/>
  <c r="DA622" i="3"/>
  <c r="DC622" i="3"/>
  <c r="A623" i="3"/>
  <c r="CX623" i="3"/>
  <c r="CY623" i="3"/>
  <c r="CZ623" i="3"/>
  <c r="DA623" i="3"/>
  <c r="DB623" i="3"/>
  <c r="DC623" i="3"/>
  <c r="A624" i="3"/>
  <c r="CX624" i="3"/>
  <c r="CY624" i="3"/>
  <c r="CZ624" i="3"/>
  <c r="DA624" i="3"/>
  <c r="DB624" i="3"/>
  <c r="DC624" i="3"/>
  <c r="A625" i="3"/>
  <c r="CX625" i="3"/>
  <c r="CY625" i="3"/>
  <c r="CZ625" i="3"/>
  <c r="DB625" i="3" s="1"/>
  <c r="L270" i="10" s="1"/>
  <c r="DA625" i="3"/>
  <c r="DC625" i="3"/>
  <c r="Q270" i="10" s="1"/>
  <c r="A626" i="3"/>
  <c r="CX626" i="3"/>
  <c r="CY626" i="3"/>
  <c r="CZ626" i="3"/>
  <c r="DB626" i="3" s="1"/>
  <c r="DA626" i="3"/>
  <c r="DC626" i="3"/>
  <c r="A627" i="3"/>
  <c r="CX627" i="3"/>
  <c r="CY627" i="3"/>
  <c r="CZ627" i="3"/>
  <c r="DA627" i="3"/>
  <c r="DB627" i="3"/>
  <c r="L269" i="10" s="1"/>
  <c r="DC627" i="3"/>
  <c r="Q269" i="10" s="1"/>
  <c r="A628" i="3"/>
  <c r="CX628" i="3"/>
  <c r="CY628" i="3"/>
  <c r="CZ628" i="3"/>
  <c r="DA628" i="3"/>
  <c r="DB628" i="3"/>
  <c r="L268" i="10" s="1"/>
  <c r="DC628" i="3"/>
  <c r="Q268" i="10" s="1"/>
  <c r="A629" i="3"/>
  <c r="CX629" i="3"/>
  <c r="CY629" i="3"/>
  <c r="CZ629" i="3"/>
  <c r="DB629" i="3" s="1"/>
  <c r="L267" i="10" s="1"/>
  <c r="DA629" i="3"/>
  <c r="DC629" i="3"/>
  <c r="Q267" i="10" s="1"/>
  <c r="A630" i="3"/>
  <c r="CX630" i="3"/>
  <c r="CY630" i="3"/>
  <c r="CZ630" i="3"/>
  <c r="DB630" i="3" s="1"/>
  <c r="L266" i="10" s="1"/>
  <c r="DA630" i="3"/>
  <c r="DC630" i="3"/>
  <c r="Q266" i="10" s="1"/>
  <c r="A631" i="3"/>
  <c r="CX631" i="3"/>
  <c r="CY631" i="3"/>
  <c r="CZ631" i="3"/>
  <c r="DA631" i="3"/>
  <c r="DB631" i="3"/>
  <c r="L265" i="10" s="1"/>
  <c r="DC631" i="3"/>
  <c r="Q265" i="10" s="1"/>
  <c r="A632" i="3"/>
  <c r="CX632" i="3"/>
  <c r="CY632" i="3"/>
  <c r="CZ632" i="3"/>
  <c r="DA632" i="3"/>
  <c r="DB632" i="3"/>
  <c r="L264" i="10" s="1"/>
  <c r="DC632" i="3"/>
  <c r="Q264" i="10" s="1"/>
  <c r="A633" i="3"/>
  <c r="CX633" i="3"/>
  <c r="CY633" i="3"/>
  <c r="CZ633" i="3"/>
  <c r="DB633" i="3" s="1"/>
  <c r="DA633" i="3"/>
  <c r="DC633" i="3"/>
  <c r="A634" i="3"/>
  <c r="CX634" i="3"/>
  <c r="CY634" i="3"/>
  <c r="CZ634" i="3"/>
  <c r="DB634" i="3" s="1"/>
  <c r="DA634" i="3"/>
  <c r="DC634" i="3"/>
  <c r="A635" i="3"/>
  <c r="CX635" i="3"/>
  <c r="CY635" i="3"/>
  <c r="CZ635" i="3"/>
  <c r="DA635" i="3"/>
  <c r="DB635" i="3"/>
  <c r="DC635" i="3"/>
  <c r="A636" i="3"/>
  <c r="CX636" i="3"/>
  <c r="CY636" i="3"/>
  <c r="CZ636" i="3"/>
  <c r="DA636" i="3"/>
  <c r="DB636" i="3"/>
  <c r="DC636" i="3"/>
  <c r="A637" i="3"/>
  <c r="CX637" i="3"/>
  <c r="CY637" i="3"/>
  <c r="CZ637" i="3"/>
  <c r="DB637" i="3" s="1"/>
  <c r="DA637" i="3"/>
  <c r="DC637" i="3"/>
  <c r="A638" i="3"/>
  <c r="CX638" i="3"/>
  <c r="CY638" i="3"/>
  <c r="CZ638" i="3"/>
  <c r="DB638" i="3" s="1"/>
  <c r="DA638" i="3"/>
  <c r="DC638" i="3"/>
  <c r="A639" i="3"/>
  <c r="CX639" i="3"/>
  <c r="CY639" i="3"/>
  <c r="CZ639" i="3"/>
  <c r="DA639" i="3"/>
  <c r="DB639" i="3"/>
  <c r="DC639" i="3"/>
  <c r="A640" i="3"/>
  <c r="CX640" i="3"/>
  <c r="CY640" i="3"/>
  <c r="CZ640" i="3"/>
  <c r="DA640" i="3"/>
  <c r="DB640" i="3"/>
  <c r="DC640" i="3"/>
  <c r="A641" i="3"/>
  <c r="CX641" i="3"/>
  <c r="CY641" i="3"/>
  <c r="CZ641" i="3"/>
  <c r="DB641" i="3" s="1"/>
  <c r="L278" i="10" s="1"/>
  <c r="DA641" i="3"/>
  <c r="DC641" i="3"/>
  <c r="Q278" i="10" s="1"/>
  <c r="A642" i="3"/>
  <c r="CX642" i="3"/>
  <c r="CY642" i="3"/>
  <c r="CZ642" i="3"/>
  <c r="DB642" i="3" s="1"/>
  <c r="DA642" i="3"/>
  <c r="DC642" i="3"/>
  <c r="A643" i="3"/>
  <c r="CX643" i="3"/>
  <c r="CY643" i="3"/>
  <c r="CZ643" i="3"/>
  <c r="DA643" i="3"/>
  <c r="DB643" i="3"/>
  <c r="L277" i="10" s="1"/>
  <c r="DC643" i="3"/>
  <c r="Q277" i="10" s="1"/>
  <c r="A644" i="3"/>
  <c r="CX644" i="3"/>
  <c r="CY644" i="3"/>
  <c r="CZ644" i="3"/>
  <c r="DA644" i="3"/>
  <c r="DB644" i="3"/>
  <c r="L276" i="10" s="1"/>
  <c r="DC644" i="3"/>
  <c r="Q276" i="10" s="1"/>
  <c r="A645" i="3"/>
  <c r="CX645" i="3"/>
  <c r="CY645" i="3"/>
  <c r="CZ645" i="3"/>
  <c r="DB645" i="3" s="1"/>
  <c r="L275" i="10" s="1"/>
  <c r="DA645" i="3"/>
  <c r="DC645" i="3"/>
  <c r="Q275" i="10" s="1"/>
  <c r="A646" i="3"/>
  <c r="CX646" i="3"/>
  <c r="CY646" i="3"/>
  <c r="CZ646" i="3"/>
  <c r="DB646" i="3" s="1"/>
  <c r="L274" i="10" s="1"/>
  <c r="DA646" i="3"/>
  <c r="DC646" i="3"/>
  <c r="Q274" i="10" s="1"/>
  <c r="A647" i="3"/>
  <c r="CX647" i="3"/>
  <c r="CY647" i="3"/>
  <c r="CZ647" i="3"/>
  <c r="DA647" i="3"/>
  <c r="DB647" i="3"/>
  <c r="L273" i="10" s="1"/>
  <c r="DC647" i="3"/>
  <c r="Q273" i="10" s="1"/>
  <c r="A648" i="3"/>
  <c r="CX648" i="3"/>
  <c r="CY648" i="3"/>
  <c r="CZ648" i="3"/>
  <c r="DA648" i="3"/>
  <c r="DB648" i="3"/>
  <c r="L272" i="10" s="1"/>
  <c r="DC648" i="3"/>
  <c r="Q272" i="10" s="1"/>
  <c r="A649" i="3"/>
  <c r="I172" i="1"/>
  <c r="CX649" i="3"/>
  <c r="CY649" i="3"/>
  <c r="CZ649" i="3"/>
  <c r="DA649" i="3"/>
  <c r="DB649" i="3"/>
  <c r="DC649" i="3"/>
  <c r="A650" i="3"/>
  <c r="CX650" i="3"/>
  <c r="CY650" i="3"/>
  <c r="CZ650" i="3"/>
  <c r="DB650" i="3" s="1"/>
  <c r="DA650" i="3"/>
  <c r="DC650" i="3"/>
  <c r="A651" i="3"/>
  <c r="CX651" i="3"/>
  <c r="CY651" i="3"/>
  <c r="CZ651" i="3"/>
  <c r="DB651" i="3" s="1"/>
  <c r="DA651" i="3"/>
  <c r="DC651" i="3"/>
  <c r="A652" i="3"/>
  <c r="CX652" i="3"/>
  <c r="CY652" i="3"/>
  <c r="CZ652" i="3"/>
  <c r="DA652" i="3"/>
  <c r="DB652" i="3"/>
  <c r="DC652" i="3"/>
  <c r="A653" i="3"/>
  <c r="CX653" i="3"/>
  <c r="CY653" i="3"/>
  <c r="CZ653" i="3"/>
  <c r="DA653" i="3"/>
  <c r="DB653" i="3"/>
  <c r="DC653" i="3"/>
  <c r="A654" i="3"/>
  <c r="I173" i="1"/>
  <c r="CX654" i="3"/>
  <c r="CY654" i="3"/>
  <c r="CZ654" i="3"/>
  <c r="DA654" i="3"/>
  <c r="DB654" i="3"/>
  <c r="L282" i="10" s="1"/>
  <c r="DC654" i="3"/>
  <c r="Q282" i="10" s="1"/>
  <c r="A655" i="3"/>
  <c r="CX655" i="3"/>
  <c r="CY655" i="3"/>
  <c r="CZ655" i="3"/>
  <c r="DB655" i="3" s="1"/>
  <c r="DA655" i="3"/>
  <c r="DC655" i="3"/>
  <c r="A656" i="3"/>
  <c r="CX656" i="3"/>
  <c r="CY656" i="3"/>
  <c r="CZ656" i="3"/>
  <c r="DB656" i="3" s="1"/>
  <c r="L281" i="10" s="1"/>
  <c r="DA656" i="3"/>
  <c r="DC656" i="3"/>
  <c r="Q281" i="10" s="1"/>
  <c r="A657" i="3"/>
  <c r="CX657" i="3"/>
  <c r="CY657" i="3"/>
  <c r="CZ657" i="3"/>
  <c r="DA657" i="3"/>
  <c r="DB657" i="3"/>
  <c r="L280" i="10" s="1"/>
  <c r="DC657" i="3"/>
  <c r="Q280" i="10" s="1"/>
  <c r="A658" i="3"/>
  <c r="CX658" i="3"/>
  <c r="CY658" i="3"/>
  <c r="CZ658" i="3"/>
  <c r="DA658" i="3"/>
  <c r="DB658" i="3"/>
  <c r="L279" i="10" s="1"/>
  <c r="DC658" i="3"/>
  <c r="Q279" i="10" s="1"/>
  <c r="A659" i="3"/>
  <c r="I174" i="1"/>
  <c r="CX659" i="3"/>
  <c r="CY659" i="3"/>
  <c r="CZ659" i="3"/>
  <c r="DA659" i="3"/>
  <c r="DB659" i="3"/>
  <c r="DC659" i="3"/>
  <c r="A660" i="3"/>
  <c r="CX660" i="3"/>
  <c r="CY660" i="3"/>
  <c r="CZ660" i="3"/>
  <c r="DB660" i="3" s="1"/>
  <c r="DA660" i="3"/>
  <c r="DC660" i="3"/>
  <c r="A661" i="3"/>
  <c r="CX661" i="3"/>
  <c r="CY661" i="3"/>
  <c r="CZ661" i="3"/>
  <c r="DB661" i="3" s="1"/>
  <c r="DA661" i="3"/>
  <c r="DC661" i="3"/>
  <c r="A662" i="3"/>
  <c r="CX662" i="3"/>
  <c r="CY662" i="3"/>
  <c r="CZ662" i="3"/>
  <c r="DA662" i="3"/>
  <c r="DB662" i="3"/>
  <c r="DC662" i="3"/>
  <c r="A663" i="3"/>
  <c r="CX663" i="3"/>
  <c r="CY663" i="3"/>
  <c r="CZ663" i="3"/>
  <c r="DA663" i="3"/>
  <c r="DB663" i="3"/>
  <c r="DC663" i="3"/>
  <c r="A664" i="3"/>
  <c r="I175" i="1"/>
  <c r="CX664" i="3"/>
  <c r="CY664" i="3"/>
  <c r="CZ664" i="3"/>
  <c r="DA664" i="3"/>
  <c r="DB664" i="3"/>
  <c r="L286" i="10" s="1"/>
  <c r="DC664" i="3"/>
  <c r="Q286" i="10" s="1"/>
  <c r="A665" i="3"/>
  <c r="CX665" i="3"/>
  <c r="CY665" i="3"/>
  <c r="CZ665" i="3"/>
  <c r="DB665" i="3" s="1"/>
  <c r="DA665" i="3"/>
  <c r="DC665" i="3"/>
  <c r="A666" i="3"/>
  <c r="CX666" i="3"/>
  <c r="CY666" i="3"/>
  <c r="CZ666" i="3"/>
  <c r="DB666" i="3" s="1"/>
  <c r="L285" i="10" s="1"/>
  <c r="DA666" i="3"/>
  <c r="DC666" i="3"/>
  <c r="Q285" i="10" s="1"/>
  <c r="A667" i="3"/>
  <c r="CX667" i="3"/>
  <c r="CY667" i="3"/>
  <c r="CZ667" i="3"/>
  <c r="DA667" i="3"/>
  <c r="DB667" i="3"/>
  <c r="L284" i="10" s="1"/>
  <c r="DC667" i="3"/>
  <c r="Q284" i="10" s="1"/>
  <c r="A668" i="3"/>
  <c r="CX668" i="3"/>
  <c r="CY668" i="3"/>
  <c r="CZ668" i="3"/>
  <c r="DA668" i="3"/>
  <c r="DB668" i="3"/>
  <c r="L283" i="10" s="1"/>
  <c r="DC668" i="3"/>
  <c r="Q283" i="10" s="1"/>
  <c r="A669" i="3"/>
  <c r="I176" i="1"/>
  <c r="CX669" i="3"/>
  <c r="CY669" i="3"/>
  <c r="CZ669" i="3"/>
  <c r="DA669" i="3"/>
  <c r="DB669" i="3"/>
  <c r="DC669" i="3"/>
  <c r="A670" i="3"/>
  <c r="CX670" i="3"/>
  <c r="CY670" i="3"/>
  <c r="CZ670" i="3"/>
  <c r="DB670" i="3" s="1"/>
  <c r="DA670" i="3"/>
  <c r="DC670" i="3"/>
  <c r="A671" i="3"/>
  <c r="CX671" i="3"/>
  <c r="CY671" i="3"/>
  <c r="CZ671" i="3"/>
  <c r="DB671" i="3" s="1"/>
  <c r="DA671" i="3"/>
  <c r="DC671" i="3"/>
  <c r="A672" i="3"/>
  <c r="CX672" i="3"/>
  <c r="CY672" i="3"/>
  <c r="CZ672" i="3"/>
  <c r="DA672" i="3"/>
  <c r="DB672" i="3"/>
  <c r="DC672" i="3"/>
  <c r="A673" i="3"/>
  <c r="CX673" i="3"/>
  <c r="CY673" i="3"/>
  <c r="CZ673" i="3"/>
  <c r="DA673" i="3"/>
  <c r="DB673" i="3"/>
  <c r="DC673" i="3"/>
  <c r="A674" i="3"/>
  <c r="CX674" i="3"/>
  <c r="CY674" i="3"/>
  <c r="CZ674" i="3"/>
  <c r="DB674" i="3" s="1"/>
  <c r="DA674" i="3"/>
  <c r="DC674" i="3"/>
  <c r="A675" i="3"/>
  <c r="CX675" i="3"/>
  <c r="CY675" i="3"/>
  <c r="CZ675" i="3"/>
  <c r="DB675" i="3" s="1"/>
  <c r="DA675" i="3"/>
  <c r="DC675" i="3"/>
  <c r="A676" i="3"/>
  <c r="CX676" i="3"/>
  <c r="CY676" i="3"/>
  <c r="CZ676" i="3"/>
  <c r="DA676" i="3"/>
  <c r="DB676" i="3"/>
  <c r="DC676" i="3"/>
  <c r="A677" i="3"/>
  <c r="I177" i="1"/>
  <c r="CX677" i="3"/>
  <c r="CY677" i="3"/>
  <c r="CZ677" i="3"/>
  <c r="DA677" i="3"/>
  <c r="DB677" i="3"/>
  <c r="L293" i="10" s="1"/>
  <c r="DC677" i="3"/>
  <c r="Q293" i="10" s="1"/>
  <c r="A678" i="3"/>
  <c r="CX678" i="3"/>
  <c r="CY678" i="3"/>
  <c r="CZ678" i="3"/>
  <c r="DA678" i="3"/>
  <c r="DB678" i="3"/>
  <c r="DC678" i="3"/>
  <c r="A679" i="3"/>
  <c r="CY679" i="3"/>
  <c r="CZ679" i="3"/>
  <c r="DB679" i="3" s="1"/>
  <c r="L292" i="10" s="1"/>
  <c r="DA679" i="3"/>
  <c r="DC679" i="3"/>
  <c r="Q292" i="10" s="1"/>
  <c r="A680" i="3"/>
  <c r="CY680" i="3"/>
  <c r="CZ680" i="3"/>
  <c r="DB680" i="3" s="1"/>
  <c r="L291" i="10" s="1"/>
  <c r="DA680" i="3"/>
  <c r="DC680" i="3"/>
  <c r="Q291" i="10" s="1"/>
  <c r="A681" i="3"/>
  <c r="CX681" i="3"/>
  <c r="CY681" i="3"/>
  <c r="CZ681" i="3"/>
  <c r="DA681" i="3"/>
  <c r="DB681" i="3"/>
  <c r="L290" i="10" s="1"/>
  <c r="DC681" i="3"/>
  <c r="Q290" i="10" s="1"/>
  <c r="A682" i="3"/>
  <c r="CX682" i="3"/>
  <c r="CY682" i="3"/>
  <c r="CZ682" i="3"/>
  <c r="DA682" i="3"/>
  <c r="DB682" i="3"/>
  <c r="L289" i="10" s="1"/>
  <c r="DC682" i="3"/>
  <c r="Q289" i="10" s="1"/>
  <c r="A683" i="3"/>
  <c r="CY683" i="3"/>
  <c r="CZ683" i="3"/>
  <c r="DB683" i="3" s="1"/>
  <c r="L288" i="10" s="1"/>
  <c r="DA683" i="3"/>
  <c r="DC683" i="3"/>
  <c r="Q288" i="10" s="1"/>
  <c r="A684" i="3"/>
  <c r="CY684" i="3"/>
  <c r="CZ684" i="3"/>
  <c r="DB684" i="3" s="1"/>
  <c r="L287" i="10" s="1"/>
  <c r="DA684" i="3"/>
  <c r="DC684" i="3"/>
  <c r="Q287" i="10" s="1"/>
  <c r="A685" i="3"/>
  <c r="I254" i="1"/>
  <c r="CX687" i="3" s="1"/>
  <c r="CY685" i="3"/>
  <c r="CZ685" i="3"/>
  <c r="DB685" i="3" s="1"/>
  <c r="DA685" i="3"/>
  <c r="DC685" i="3"/>
  <c r="A686" i="3"/>
  <c r="CY686" i="3"/>
  <c r="CZ686" i="3"/>
  <c r="DA686" i="3"/>
  <c r="DB686" i="3"/>
  <c r="DC686" i="3"/>
  <c r="A687" i="3"/>
  <c r="CY687" i="3"/>
  <c r="CZ687" i="3"/>
  <c r="DA687" i="3"/>
  <c r="DB687" i="3"/>
  <c r="DC687" i="3"/>
  <c r="A688" i="3"/>
  <c r="CY688" i="3"/>
  <c r="CZ688" i="3"/>
  <c r="DB688" i="3" s="1"/>
  <c r="DA688" i="3"/>
  <c r="DC688" i="3"/>
  <c r="A689" i="3"/>
  <c r="CY689" i="3"/>
  <c r="CZ689" i="3"/>
  <c r="DB689" i="3" s="1"/>
  <c r="DA689" i="3"/>
  <c r="DC689" i="3"/>
  <c r="A690" i="3"/>
  <c r="CY690" i="3"/>
  <c r="CZ690" i="3"/>
  <c r="DA690" i="3"/>
  <c r="DB690" i="3"/>
  <c r="DC690" i="3"/>
  <c r="A691" i="3"/>
  <c r="CY691" i="3"/>
  <c r="CZ691" i="3"/>
  <c r="DA691" i="3"/>
  <c r="DB691" i="3"/>
  <c r="DC691" i="3"/>
  <c r="A692" i="3"/>
  <c r="CY692" i="3"/>
  <c r="CZ692" i="3"/>
  <c r="DB692" i="3" s="1"/>
  <c r="DA692" i="3"/>
  <c r="DC692" i="3"/>
  <c r="A693" i="3"/>
  <c r="CY693" i="3"/>
  <c r="CZ693" i="3"/>
  <c r="DB693" i="3" s="1"/>
  <c r="DA693" i="3"/>
  <c r="DC693" i="3"/>
  <c r="A694" i="3"/>
  <c r="CY694" i="3"/>
  <c r="CZ694" i="3"/>
  <c r="DA694" i="3"/>
  <c r="DB694" i="3"/>
  <c r="DC694" i="3"/>
  <c r="A695" i="3"/>
  <c r="CY695" i="3"/>
  <c r="CZ695" i="3"/>
  <c r="DA695" i="3"/>
  <c r="DB695" i="3"/>
  <c r="DC695" i="3"/>
  <c r="A696" i="3"/>
  <c r="CY696" i="3"/>
  <c r="CZ696" i="3"/>
  <c r="DB696" i="3" s="1"/>
  <c r="DA696" i="3"/>
  <c r="DC696" i="3"/>
  <c r="A697" i="3"/>
  <c r="CY697" i="3"/>
  <c r="CZ697" i="3"/>
  <c r="DB697" i="3" s="1"/>
  <c r="DA697" i="3"/>
  <c r="DC697" i="3"/>
  <c r="A698" i="3"/>
  <c r="CY698" i="3"/>
  <c r="CZ698" i="3"/>
  <c r="DA698" i="3"/>
  <c r="DB698" i="3"/>
  <c r="DC698" i="3"/>
  <c r="A699" i="3"/>
  <c r="CY699" i="3"/>
  <c r="CZ699" i="3"/>
  <c r="DA699" i="3"/>
  <c r="DB699" i="3"/>
  <c r="DC699" i="3"/>
  <c r="A700" i="3"/>
  <c r="I255" i="1"/>
  <c r="CX700" i="3"/>
  <c r="CY700" i="3"/>
  <c r="CZ700" i="3"/>
  <c r="DA700" i="3"/>
  <c r="DB700" i="3"/>
  <c r="L310" i="10" s="1"/>
  <c r="DC700" i="3"/>
  <c r="Q310" i="10" s="1"/>
  <c r="A701" i="3"/>
  <c r="CX701" i="3"/>
  <c r="CY701" i="3"/>
  <c r="CZ701" i="3"/>
  <c r="DB701" i="3" s="1"/>
  <c r="DA701" i="3"/>
  <c r="DC701" i="3"/>
  <c r="A702" i="3"/>
  <c r="CX702" i="3"/>
  <c r="CY702" i="3"/>
  <c r="CZ702" i="3"/>
  <c r="DB702" i="3" s="1"/>
  <c r="L309" i="10" s="1"/>
  <c r="DA702" i="3"/>
  <c r="DC702" i="3"/>
  <c r="Q309" i="10" s="1"/>
  <c r="A703" i="3"/>
  <c r="CX703" i="3"/>
  <c r="CY703" i="3"/>
  <c r="CZ703" i="3"/>
  <c r="DA703" i="3"/>
  <c r="DB703" i="3"/>
  <c r="L308" i="10" s="1"/>
  <c r="DC703" i="3"/>
  <c r="Q308" i="10" s="1"/>
  <c r="A704" i="3"/>
  <c r="CX704" i="3"/>
  <c r="CY704" i="3"/>
  <c r="CZ704" i="3"/>
  <c r="DA704" i="3"/>
  <c r="DB704" i="3"/>
  <c r="L307" i="10" s="1"/>
  <c r="DC704" i="3"/>
  <c r="Q307" i="10" s="1"/>
  <c r="A705" i="3"/>
  <c r="CX705" i="3"/>
  <c r="CY705" i="3"/>
  <c r="CZ705" i="3"/>
  <c r="DB705" i="3" s="1"/>
  <c r="L306" i="10" s="1"/>
  <c r="DA705" i="3"/>
  <c r="DC705" i="3"/>
  <c r="Q306" i="10" s="1"/>
  <c r="A706" i="3"/>
  <c r="CX706" i="3"/>
  <c r="CY706" i="3"/>
  <c r="CZ706" i="3"/>
  <c r="DB706" i="3" s="1"/>
  <c r="L305" i="10" s="1"/>
  <c r="DA706" i="3"/>
  <c r="DC706" i="3"/>
  <c r="Q305" i="10" s="1"/>
  <c r="A707" i="3"/>
  <c r="CX707" i="3"/>
  <c r="CY707" i="3"/>
  <c r="CZ707" i="3"/>
  <c r="DA707" i="3"/>
  <c r="DB707" i="3"/>
  <c r="L304" i="10" s="1"/>
  <c r="DC707" i="3"/>
  <c r="Q304" i="10" s="1"/>
  <c r="A708" i="3"/>
  <c r="CX708" i="3"/>
  <c r="CY708" i="3"/>
  <c r="CZ708" i="3"/>
  <c r="DA708" i="3"/>
  <c r="DB708" i="3"/>
  <c r="L303" i="10" s="1"/>
  <c r="DC708" i="3"/>
  <c r="Q303" i="10" s="1"/>
  <c r="A709" i="3"/>
  <c r="CX709" i="3"/>
  <c r="CY709" i="3"/>
  <c r="CZ709" i="3"/>
  <c r="DB709" i="3" s="1"/>
  <c r="L302" i="10" s="1"/>
  <c r="DA709" i="3"/>
  <c r="DC709" i="3"/>
  <c r="Q302" i="10" s="1"/>
  <c r="A710" i="3"/>
  <c r="CX710" i="3"/>
  <c r="CY710" i="3"/>
  <c r="CZ710" i="3"/>
  <c r="DB710" i="3" s="1"/>
  <c r="L301" i="10" s="1"/>
  <c r="DA710" i="3"/>
  <c r="DC710" i="3"/>
  <c r="Q301" i="10" s="1"/>
  <c r="A711" i="3"/>
  <c r="CX711" i="3"/>
  <c r="CY711" i="3"/>
  <c r="CZ711" i="3"/>
  <c r="DA711" i="3"/>
  <c r="DB711" i="3"/>
  <c r="L300" i="10" s="1"/>
  <c r="DC711" i="3"/>
  <c r="Q300" i="10" s="1"/>
  <c r="A712" i="3"/>
  <c r="CX712" i="3"/>
  <c r="CY712" i="3"/>
  <c r="CZ712" i="3"/>
  <c r="DA712" i="3"/>
  <c r="DB712" i="3"/>
  <c r="L299" i="10" s="1"/>
  <c r="DC712" i="3"/>
  <c r="Q299" i="10" s="1"/>
  <c r="A713" i="3"/>
  <c r="CX713" i="3"/>
  <c r="CY713" i="3"/>
  <c r="CZ713" i="3"/>
  <c r="DB713" i="3" s="1"/>
  <c r="L298" i="10" s="1"/>
  <c r="DA713" i="3"/>
  <c r="DC713" i="3"/>
  <c r="Q298" i="10" s="1"/>
  <c r="A714" i="3"/>
  <c r="CX714" i="3"/>
  <c r="CY714" i="3"/>
  <c r="CZ714" i="3"/>
  <c r="DB714" i="3" s="1"/>
  <c r="L297" i="10" s="1"/>
  <c r="DA714" i="3"/>
  <c r="DC714" i="3"/>
  <c r="Q297" i="10" s="1"/>
  <c r="A715" i="3"/>
  <c r="I260" i="1"/>
  <c r="CX717" i="3" s="1"/>
  <c r="CY715" i="3"/>
  <c r="CZ715" i="3"/>
  <c r="DB715" i="3" s="1"/>
  <c r="DA715" i="3"/>
  <c r="DC715" i="3"/>
  <c r="A716" i="3"/>
  <c r="CX716" i="3"/>
  <c r="CY716" i="3"/>
  <c r="CZ716" i="3"/>
  <c r="DA716" i="3"/>
  <c r="DB716" i="3"/>
  <c r="DC716" i="3"/>
  <c r="A717" i="3"/>
  <c r="CY717" i="3"/>
  <c r="CZ717" i="3"/>
  <c r="DA717" i="3"/>
  <c r="DB717" i="3"/>
  <c r="DC717" i="3"/>
  <c r="A718" i="3"/>
  <c r="CY718" i="3"/>
  <c r="CZ718" i="3"/>
  <c r="DB718" i="3" s="1"/>
  <c r="DA718" i="3"/>
  <c r="DC718" i="3"/>
  <c r="A719" i="3"/>
  <c r="CY719" i="3"/>
  <c r="CZ719" i="3"/>
  <c r="DB719" i="3" s="1"/>
  <c r="DA719" i="3"/>
  <c r="DC719" i="3"/>
  <c r="A720" i="3"/>
  <c r="CX720" i="3"/>
  <c r="CY720" i="3"/>
  <c r="CZ720" i="3"/>
  <c r="DA720" i="3"/>
  <c r="DB720" i="3"/>
  <c r="DC720" i="3"/>
  <c r="A721" i="3"/>
  <c r="I261" i="1"/>
  <c r="CX721" i="3"/>
  <c r="CY721" i="3"/>
  <c r="CZ721" i="3"/>
  <c r="DA721" i="3"/>
  <c r="DB721" i="3"/>
  <c r="L317" i="10" s="1"/>
  <c r="DC721" i="3"/>
  <c r="Q317" i="10" s="1"/>
  <c r="A722" i="3"/>
  <c r="CX722" i="3"/>
  <c r="CY722" i="3"/>
  <c r="CZ722" i="3"/>
  <c r="DA722" i="3"/>
  <c r="DB722" i="3"/>
  <c r="DC722" i="3"/>
  <c r="A723" i="3"/>
  <c r="CY723" i="3"/>
  <c r="CZ723" i="3"/>
  <c r="DB723" i="3" s="1"/>
  <c r="L316" i="10" s="1"/>
  <c r="DA723" i="3"/>
  <c r="DC723" i="3"/>
  <c r="Q316" i="10" s="1"/>
  <c r="A724" i="3"/>
  <c r="CY724" i="3"/>
  <c r="CZ724" i="3"/>
  <c r="DB724" i="3" s="1"/>
  <c r="L315" i="10" s="1"/>
  <c r="DA724" i="3"/>
  <c r="DC724" i="3"/>
  <c r="Q315" i="10" s="1"/>
  <c r="A725" i="3"/>
  <c r="CX725" i="3"/>
  <c r="CY725" i="3"/>
  <c r="CZ725" i="3"/>
  <c r="DA725" i="3"/>
  <c r="DB725" i="3"/>
  <c r="L314" i="10" s="1"/>
  <c r="DC725" i="3"/>
  <c r="Q314" i="10" s="1"/>
  <c r="A726" i="3"/>
  <c r="CX726" i="3"/>
  <c r="CY726" i="3"/>
  <c r="CZ726" i="3"/>
  <c r="DA726" i="3"/>
  <c r="DB726" i="3"/>
  <c r="L313" i="10" s="1"/>
  <c r="DC726" i="3"/>
  <c r="Q313" i="10" s="1"/>
  <c r="A727" i="3"/>
  <c r="CX727" i="3"/>
  <c r="CY727" i="3"/>
  <c r="CZ727" i="3"/>
  <c r="DB727" i="3" s="1"/>
  <c r="DA727" i="3"/>
  <c r="DC727" i="3"/>
  <c r="A728" i="3"/>
  <c r="CX728" i="3"/>
  <c r="CY728" i="3"/>
  <c r="CZ728" i="3"/>
  <c r="DB728" i="3" s="1"/>
  <c r="DA728" i="3"/>
  <c r="DC728" i="3"/>
  <c r="A729" i="3"/>
  <c r="CX729" i="3"/>
  <c r="CY729" i="3"/>
  <c r="CZ729" i="3"/>
  <c r="DA729" i="3"/>
  <c r="DB729" i="3"/>
  <c r="L321" i="10" s="1"/>
  <c r="DC729" i="3"/>
  <c r="Q321" i="10" s="1"/>
  <c r="A730" i="3"/>
  <c r="CX730" i="3"/>
  <c r="CY730" i="3"/>
  <c r="CZ730" i="3"/>
  <c r="DA730" i="3"/>
  <c r="DB730" i="3"/>
  <c r="L320" i="10" s="1"/>
  <c r="DC730" i="3"/>
  <c r="Q320" i="10" s="1"/>
  <c r="D12" i="1"/>
  <c r="B360" i="1"/>
  <c r="B18" i="1"/>
  <c r="C360" i="1"/>
  <c r="C18" i="1" s="1"/>
  <c r="D360" i="1"/>
  <c r="D18" i="1"/>
  <c r="E18" i="1"/>
  <c r="F360" i="1"/>
  <c r="F18" i="1" s="1"/>
  <c r="G360" i="1"/>
  <c r="G18" i="1"/>
  <c r="AC30" i="1"/>
  <c r="CQ30" i="1" s="1"/>
  <c r="P30" i="1"/>
  <c r="AE30" i="1"/>
  <c r="AD30" i="1" s="1"/>
  <c r="CR30" i="1" s="1"/>
  <c r="Q30" i="1"/>
  <c r="CP30" i="1" s="1"/>
  <c r="O30" i="1" s="1"/>
  <c r="AF30" i="1"/>
  <c r="CT30" i="1" s="1"/>
  <c r="S30" i="1" s="1"/>
  <c r="AC32" i="1"/>
  <c r="CQ32" i="1" s="1"/>
  <c r="P32" i="1" s="1"/>
  <c r="AE32" i="1"/>
  <c r="AD32" i="1" s="1"/>
  <c r="CR32" i="1" s="1"/>
  <c r="Q32" i="1" s="1"/>
  <c r="AF32" i="1"/>
  <c r="CT32" i="1" s="1"/>
  <c r="S32" i="1" s="1"/>
  <c r="AF51" i="1" s="1"/>
  <c r="S51" i="1" s="1"/>
  <c r="AC34" i="1"/>
  <c r="CQ34" i="1" s="1"/>
  <c r="P34" i="1"/>
  <c r="AE34" i="1"/>
  <c r="AD34" i="1" s="1"/>
  <c r="CR34" i="1" s="1"/>
  <c r="Q34" i="1"/>
  <c r="AF34" i="1"/>
  <c r="CT34" i="1" s="1"/>
  <c r="S34" i="1" s="1"/>
  <c r="CP34" i="1"/>
  <c r="O34" i="1" s="1"/>
  <c r="AC36" i="1"/>
  <c r="CQ36" i="1" s="1"/>
  <c r="P36" i="1" s="1"/>
  <c r="AE36" i="1"/>
  <c r="AD36" i="1" s="1"/>
  <c r="CR36" i="1" s="1"/>
  <c r="Q36" i="1" s="1"/>
  <c r="AF36" i="1"/>
  <c r="CT36" i="1" s="1"/>
  <c r="S36" i="1" s="1"/>
  <c r="AC38" i="1"/>
  <c r="CQ38" i="1" s="1"/>
  <c r="P38" i="1"/>
  <c r="AE38" i="1"/>
  <c r="AD38" i="1" s="1"/>
  <c r="CR38" i="1" s="1"/>
  <c r="Q38" i="1"/>
  <c r="CP38" i="1" s="1"/>
  <c r="O38" i="1" s="1"/>
  <c r="AF38" i="1"/>
  <c r="CT38" i="1" s="1"/>
  <c r="S38" i="1" s="1"/>
  <c r="AC40" i="1"/>
  <c r="CQ40" i="1" s="1"/>
  <c r="P40" i="1" s="1"/>
  <c r="AE40" i="1"/>
  <c r="AD40" i="1" s="1"/>
  <c r="CR40" i="1" s="1"/>
  <c r="Q40" i="1" s="1"/>
  <c r="AF40" i="1"/>
  <c r="CT40" i="1" s="1"/>
  <c r="S40" i="1" s="1"/>
  <c r="AC42" i="1"/>
  <c r="CQ42" i="1" s="1"/>
  <c r="P42" i="1"/>
  <c r="AE42" i="1"/>
  <c r="AD42" i="1" s="1"/>
  <c r="CR42" i="1" s="1"/>
  <c r="Q42" i="1"/>
  <c r="AF42" i="1"/>
  <c r="CT42" i="1" s="1"/>
  <c r="S42" i="1" s="1"/>
  <c r="CP42" i="1"/>
  <c r="O42" i="1" s="1"/>
  <c r="AC44" i="1"/>
  <c r="CQ44" i="1" s="1"/>
  <c r="P44" i="1" s="1"/>
  <c r="CP44" i="1" s="1"/>
  <c r="O44" i="1" s="1"/>
  <c r="AE44" i="1"/>
  <c r="AD44" i="1" s="1"/>
  <c r="CR44" i="1" s="1"/>
  <c r="Q44" i="1" s="1"/>
  <c r="AF44" i="1"/>
  <c r="CT44" i="1" s="1"/>
  <c r="S44" i="1" s="1"/>
  <c r="AC46" i="1"/>
  <c r="CQ46" i="1" s="1"/>
  <c r="P46" i="1"/>
  <c r="AE46" i="1"/>
  <c r="AD46" i="1" s="1"/>
  <c r="CR46" i="1" s="1"/>
  <c r="Q46" i="1"/>
  <c r="CP46" i="1" s="1"/>
  <c r="O46" i="1" s="1"/>
  <c r="AF46" i="1"/>
  <c r="CT46" i="1" s="1"/>
  <c r="S46" i="1" s="1"/>
  <c r="AC48" i="1"/>
  <c r="CQ48" i="1" s="1"/>
  <c r="P48" i="1" s="1"/>
  <c r="CP48" i="1" s="1"/>
  <c r="O48" i="1" s="1"/>
  <c r="AE48" i="1"/>
  <c r="AD48" i="1" s="1"/>
  <c r="CR48" i="1" s="1"/>
  <c r="Q48" i="1" s="1"/>
  <c r="AF48" i="1"/>
  <c r="CT48" i="1" s="1"/>
  <c r="S48" i="1" s="1"/>
  <c r="AC84" i="1"/>
  <c r="CQ84" i="1"/>
  <c r="P84" i="1" s="1"/>
  <c r="AE84" i="1"/>
  <c r="AD84" i="1"/>
  <c r="CR84" i="1" s="1"/>
  <c r="Q84" i="1" s="1"/>
  <c r="AF84" i="1"/>
  <c r="CT84" i="1"/>
  <c r="S84" i="1"/>
  <c r="AF101" i="1" s="1"/>
  <c r="S101" i="1" s="1"/>
  <c r="AC86" i="1"/>
  <c r="CQ86" i="1"/>
  <c r="P86" i="1" s="1"/>
  <c r="AE86" i="1"/>
  <c r="AD86" i="1"/>
  <c r="CR86" i="1" s="1"/>
  <c r="Q86" i="1" s="1"/>
  <c r="AF86" i="1"/>
  <c r="CT86" i="1"/>
  <c r="S86" i="1"/>
  <c r="AC88" i="1"/>
  <c r="CQ88" i="1"/>
  <c r="P88" i="1" s="1"/>
  <c r="AE88" i="1"/>
  <c r="AD88" i="1"/>
  <c r="CR88" i="1" s="1"/>
  <c r="Q88" i="1" s="1"/>
  <c r="AF88" i="1"/>
  <c r="CT88" i="1"/>
  <c r="S88" i="1"/>
  <c r="AC90" i="1"/>
  <c r="CQ90" i="1"/>
  <c r="P90" i="1" s="1"/>
  <c r="AE90" i="1"/>
  <c r="AD90" i="1"/>
  <c r="CR90" i="1" s="1"/>
  <c r="Q90" i="1" s="1"/>
  <c r="AF90" i="1"/>
  <c r="CT90" i="1"/>
  <c r="S90" i="1"/>
  <c r="AC92" i="1"/>
  <c r="CQ92" i="1"/>
  <c r="P92" i="1" s="1"/>
  <c r="AE92" i="1"/>
  <c r="AD92" i="1"/>
  <c r="CR92" i="1" s="1"/>
  <c r="Q92" i="1" s="1"/>
  <c r="AF92" i="1"/>
  <c r="CT92" i="1"/>
  <c r="S92" i="1"/>
  <c r="AC94" i="1"/>
  <c r="CQ94" i="1"/>
  <c r="P94" i="1" s="1"/>
  <c r="AE94" i="1"/>
  <c r="AD94" i="1"/>
  <c r="CR94" i="1" s="1"/>
  <c r="Q94" i="1" s="1"/>
  <c r="AF94" i="1"/>
  <c r="CT94" i="1"/>
  <c r="S94" i="1"/>
  <c r="AC96" i="1"/>
  <c r="CQ96" i="1"/>
  <c r="P96" i="1" s="1"/>
  <c r="AE96" i="1"/>
  <c r="AD96" i="1"/>
  <c r="CR96" i="1" s="1"/>
  <c r="Q96" i="1" s="1"/>
  <c r="AF96" i="1"/>
  <c r="CT96" i="1"/>
  <c r="S96" i="1"/>
  <c r="AC98" i="1"/>
  <c r="CQ98" i="1"/>
  <c r="P98" i="1" s="1"/>
  <c r="AE98" i="1"/>
  <c r="AD98" i="1"/>
  <c r="CR98" i="1" s="1"/>
  <c r="Q98" i="1" s="1"/>
  <c r="AF98" i="1"/>
  <c r="CT98" i="1"/>
  <c r="S98" i="1"/>
  <c r="AC134" i="1"/>
  <c r="CQ134" i="1" s="1"/>
  <c r="P134" i="1"/>
  <c r="AE134" i="1"/>
  <c r="AD134" i="1" s="1"/>
  <c r="CR134" i="1" s="1"/>
  <c r="Q134" i="1"/>
  <c r="AF134" i="1"/>
  <c r="CT134" i="1" s="1"/>
  <c r="S134" i="1" s="1"/>
  <c r="CP134" i="1"/>
  <c r="O134" i="1" s="1"/>
  <c r="AC136" i="1"/>
  <c r="CQ136" i="1" s="1"/>
  <c r="P136" i="1" s="1"/>
  <c r="AE136" i="1"/>
  <c r="AD136" i="1" s="1"/>
  <c r="CR136" i="1" s="1"/>
  <c r="Q136" i="1" s="1"/>
  <c r="AF136" i="1"/>
  <c r="CT136" i="1" s="1"/>
  <c r="S136" i="1" s="1"/>
  <c r="AC138" i="1"/>
  <c r="CQ138" i="1" s="1"/>
  <c r="P138" i="1"/>
  <c r="AE138" i="1"/>
  <c r="AD138" i="1" s="1"/>
  <c r="CR138" i="1" s="1"/>
  <c r="Q138" i="1"/>
  <c r="CP138" i="1" s="1"/>
  <c r="O138" i="1" s="1"/>
  <c r="AF138" i="1"/>
  <c r="CT138" i="1" s="1"/>
  <c r="S138" i="1" s="1"/>
  <c r="AC140" i="1"/>
  <c r="CQ140" i="1" s="1"/>
  <c r="P140" i="1" s="1"/>
  <c r="AE140" i="1"/>
  <c r="AD140" i="1" s="1"/>
  <c r="CR140" i="1" s="1"/>
  <c r="Q140" i="1" s="1"/>
  <c r="AF140" i="1"/>
  <c r="CT140" i="1" s="1"/>
  <c r="S140" i="1" s="1"/>
  <c r="AC142" i="1"/>
  <c r="CQ142" i="1" s="1"/>
  <c r="P142" i="1"/>
  <c r="AE142" i="1"/>
  <c r="AD142" i="1" s="1"/>
  <c r="CR142" i="1" s="1"/>
  <c r="Q142" i="1"/>
  <c r="AF142" i="1"/>
  <c r="CT142" i="1" s="1"/>
  <c r="S142" i="1" s="1"/>
  <c r="CP142" i="1"/>
  <c r="O142" i="1" s="1"/>
  <c r="AC144" i="1"/>
  <c r="CQ144" i="1" s="1"/>
  <c r="P144" i="1" s="1"/>
  <c r="CP144" i="1" s="1"/>
  <c r="O144" i="1" s="1"/>
  <c r="AE144" i="1"/>
  <c r="AD144" i="1" s="1"/>
  <c r="CR144" i="1" s="1"/>
  <c r="Q144" i="1" s="1"/>
  <c r="AF144" i="1"/>
  <c r="CT144" i="1"/>
  <c r="S144" i="1" s="1"/>
  <c r="AC146" i="1"/>
  <c r="CQ146" i="1" s="1"/>
  <c r="P146" i="1"/>
  <c r="AE146" i="1"/>
  <c r="AD146" i="1"/>
  <c r="CR146" i="1" s="1"/>
  <c r="Q146" i="1" s="1"/>
  <c r="AF146" i="1"/>
  <c r="CT146" i="1" s="1"/>
  <c r="S146" i="1" s="1"/>
  <c r="AC148" i="1"/>
  <c r="CQ148" i="1" s="1"/>
  <c r="P148" i="1" s="1"/>
  <c r="AE148" i="1"/>
  <c r="AD148" i="1" s="1"/>
  <c r="CR148" i="1" s="1"/>
  <c r="Q148" i="1" s="1"/>
  <c r="AF148" i="1"/>
  <c r="CT148" i="1"/>
  <c r="S148" i="1" s="1"/>
  <c r="AC150" i="1"/>
  <c r="CQ150" i="1" s="1"/>
  <c r="P150" i="1"/>
  <c r="AE150" i="1"/>
  <c r="AD150" i="1"/>
  <c r="CR150" i="1" s="1"/>
  <c r="Q150" i="1" s="1"/>
  <c r="CP150" i="1" s="1"/>
  <c r="O150" i="1" s="1"/>
  <c r="AF150" i="1"/>
  <c r="CT150" i="1" s="1"/>
  <c r="S150" i="1" s="1"/>
  <c r="AC152" i="1"/>
  <c r="CQ152" i="1" s="1"/>
  <c r="P152" i="1" s="1"/>
  <c r="CP152" i="1" s="1"/>
  <c r="O152" i="1" s="1"/>
  <c r="AE152" i="1"/>
  <c r="AD152" i="1" s="1"/>
  <c r="CR152" i="1" s="1"/>
  <c r="Q152" i="1" s="1"/>
  <c r="AF152" i="1"/>
  <c r="CT152" i="1"/>
  <c r="S152" i="1" s="1"/>
  <c r="AC154" i="1"/>
  <c r="CQ154" i="1" s="1"/>
  <c r="P154" i="1"/>
  <c r="AE154" i="1"/>
  <c r="AD154" i="1"/>
  <c r="CR154" i="1" s="1"/>
  <c r="Q154" i="1" s="1"/>
  <c r="AF154" i="1"/>
  <c r="CT154" i="1" s="1"/>
  <c r="S154" i="1" s="1"/>
  <c r="AC156" i="1"/>
  <c r="CQ156" i="1" s="1"/>
  <c r="P156" i="1" s="1"/>
  <c r="AE156" i="1"/>
  <c r="AD156" i="1" s="1"/>
  <c r="CR156" i="1" s="1"/>
  <c r="Q156" i="1" s="1"/>
  <c r="AF156" i="1"/>
  <c r="CT156" i="1"/>
  <c r="S156" i="1" s="1"/>
  <c r="AC158" i="1"/>
  <c r="CQ158" i="1" s="1"/>
  <c r="P158" i="1"/>
  <c r="AE158" i="1"/>
  <c r="AD158" i="1"/>
  <c r="CR158" i="1" s="1"/>
  <c r="Q158" i="1" s="1"/>
  <c r="CP158" i="1" s="1"/>
  <c r="O158" i="1" s="1"/>
  <c r="AF158" i="1"/>
  <c r="CT158" i="1" s="1"/>
  <c r="S158" i="1" s="1"/>
  <c r="AC160" i="1"/>
  <c r="CQ160" i="1" s="1"/>
  <c r="P160" i="1" s="1"/>
  <c r="CP160" i="1" s="1"/>
  <c r="O160" i="1" s="1"/>
  <c r="AE160" i="1"/>
  <c r="AD160" i="1" s="1"/>
  <c r="CR160" i="1" s="1"/>
  <c r="Q160" i="1" s="1"/>
  <c r="AF160" i="1"/>
  <c r="CT160" i="1"/>
  <c r="S160" i="1" s="1"/>
  <c r="AC162" i="1"/>
  <c r="CQ162" i="1" s="1"/>
  <c r="P162" i="1"/>
  <c r="AE162" i="1"/>
  <c r="AD162" i="1"/>
  <c r="CR162" i="1" s="1"/>
  <c r="Q162" i="1" s="1"/>
  <c r="AF162" i="1"/>
  <c r="CT162" i="1" s="1"/>
  <c r="S162" i="1" s="1"/>
  <c r="AC164" i="1"/>
  <c r="CQ164" i="1" s="1"/>
  <c r="P164" i="1" s="1"/>
  <c r="I164" i="1"/>
  <c r="AE164" i="1"/>
  <c r="AD164" i="1" s="1"/>
  <c r="CR164" i="1"/>
  <c r="Q164" i="1" s="1"/>
  <c r="AF164" i="1"/>
  <c r="CT164" i="1" s="1"/>
  <c r="S164" i="1" s="1"/>
  <c r="AC166" i="1"/>
  <c r="CQ166" i="1"/>
  <c r="P166" i="1"/>
  <c r="AE166" i="1"/>
  <c r="AD166" i="1" s="1"/>
  <c r="CR166" i="1"/>
  <c r="Q166" i="1" s="1"/>
  <c r="AF166" i="1"/>
  <c r="CT166" i="1" s="1"/>
  <c r="S166" i="1" s="1"/>
  <c r="AC168" i="1"/>
  <c r="CQ168" i="1"/>
  <c r="P168" i="1"/>
  <c r="AE168" i="1"/>
  <c r="AD168" i="1" s="1"/>
  <c r="CR168" i="1"/>
  <c r="Q168" i="1" s="1"/>
  <c r="CP168" i="1" s="1"/>
  <c r="O168" i="1" s="1"/>
  <c r="AF168" i="1"/>
  <c r="CT168" i="1" s="1"/>
  <c r="S168" i="1" s="1"/>
  <c r="AC170" i="1"/>
  <c r="CQ170" i="1"/>
  <c r="P170" i="1"/>
  <c r="CP170" i="1" s="1"/>
  <c r="O170" i="1" s="1"/>
  <c r="AE170" i="1"/>
  <c r="AD170" i="1" s="1"/>
  <c r="CR170" i="1"/>
  <c r="Q170" i="1" s="1"/>
  <c r="AF170" i="1"/>
  <c r="CT170" i="1" s="1"/>
  <c r="S170" i="1" s="1"/>
  <c r="AC172" i="1"/>
  <c r="CQ172" i="1"/>
  <c r="P172" i="1"/>
  <c r="AE172" i="1"/>
  <c r="AD172" i="1" s="1"/>
  <c r="CR172" i="1"/>
  <c r="Q172" i="1" s="1"/>
  <c r="AF172" i="1"/>
  <c r="CT172" i="1" s="1"/>
  <c r="S172" i="1" s="1"/>
  <c r="AC174" i="1"/>
  <c r="CQ174" i="1"/>
  <c r="P174" i="1" s="1"/>
  <c r="AE174" i="1"/>
  <c r="AD174" i="1" s="1"/>
  <c r="CR174" i="1" s="1"/>
  <c r="Q174" i="1" s="1"/>
  <c r="AF174" i="1"/>
  <c r="CT174" i="1" s="1"/>
  <c r="S174" i="1" s="1"/>
  <c r="AC176" i="1"/>
  <c r="CQ176" i="1"/>
  <c r="P176" i="1" s="1"/>
  <c r="AE176" i="1"/>
  <c r="AD176" i="1" s="1"/>
  <c r="CR176" i="1" s="1"/>
  <c r="Q176" i="1" s="1"/>
  <c r="AF176" i="1"/>
  <c r="CT176" i="1" s="1"/>
  <c r="S176" i="1" s="1"/>
  <c r="AC212" i="1"/>
  <c r="CQ212" i="1"/>
  <c r="P212" i="1" s="1"/>
  <c r="AE212" i="1"/>
  <c r="AD212" i="1" s="1"/>
  <c r="CR212" i="1" s="1"/>
  <c r="Q212" i="1" s="1"/>
  <c r="AF212" i="1"/>
  <c r="CT212" i="1" s="1"/>
  <c r="S212" i="1" s="1"/>
  <c r="AC214" i="1"/>
  <c r="CQ214" i="1"/>
  <c r="P214" i="1" s="1"/>
  <c r="AE214" i="1"/>
  <c r="AD214" i="1" s="1"/>
  <c r="CR214" i="1" s="1"/>
  <c r="Q214" i="1" s="1"/>
  <c r="AF214" i="1"/>
  <c r="CT214" i="1" s="1"/>
  <c r="S214" i="1" s="1"/>
  <c r="AC216" i="1"/>
  <c r="CQ216" i="1"/>
  <c r="P216" i="1" s="1"/>
  <c r="AE216" i="1"/>
  <c r="AD216" i="1" s="1"/>
  <c r="CR216" i="1" s="1"/>
  <c r="Q216" i="1" s="1"/>
  <c r="AF216" i="1"/>
  <c r="CT216" i="1" s="1"/>
  <c r="S216" i="1" s="1"/>
  <c r="AC218" i="1"/>
  <c r="CQ218" i="1"/>
  <c r="P218" i="1" s="1"/>
  <c r="AE218" i="1"/>
  <c r="AD218" i="1" s="1"/>
  <c r="CR218" i="1" s="1"/>
  <c r="Q218" i="1" s="1"/>
  <c r="AF218" i="1"/>
  <c r="CT218" i="1" s="1"/>
  <c r="S218" i="1" s="1"/>
  <c r="AC254" i="1"/>
  <c r="CQ254" i="1"/>
  <c r="P254" i="1" s="1"/>
  <c r="AE254" i="1"/>
  <c r="AD254" i="1" s="1"/>
  <c r="CR254" i="1" s="1"/>
  <c r="Q254" i="1" s="1"/>
  <c r="AF254" i="1"/>
  <c r="CT254" i="1" s="1"/>
  <c r="S254" i="1" s="1"/>
  <c r="AC256" i="1"/>
  <c r="CQ256" i="1"/>
  <c r="P256" i="1" s="1"/>
  <c r="AE256" i="1"/>
  <c r="AD256" i="1" s="1"/>
  <c r="CR256" i="1" s="1"/>
  <c r="Q256" i="1" s="1"/>
  <c r="AF256" i="1"/>
  <c r="CT256" i="1" s="1"/>
  <c r="S256" i="1" s="1"/>
  <c r="AC258" i="1"/>
  <c r="CQ258" i="1"/>
  <c r="P258" i="1" s="1"/>
  <c r="AE258" i="1"/>
  <c r="AD258" i="1" s="1"/>
  <c r="CR258" i="1" s="1"/>
  <c r="Q258" i="1" s="1"/>
  <c r="AF258" i="1"/>
  <c r="CT258" i="1" s="1"/>
  <c r="S258" i="1" s="1"/>
  <c r="AC260" i="1"/>
  <c r="CQ260" i="1"/>
  <c r="P260" i="1" s="1"/>
  <c r="AE260" i="1"/>
  <c r="AD260" i="1" s="1"/>
  <c r="CR260" i="1" s="1"/>
  <c r="Q260" i="1" s="1"/>
  <c r="AF260" i="1"/>
  <c r="CT260" i="1" s="1"/>
  <c r="S260" i="1" s="1"/>
  <c r="AC262" i="1"/>
  <c r="CQ262" i="1"/>
  <c r="P262" i="1" s="1"/>
  <c r="AE262" i="1"/>
  <c r="AD262" i="1" s="1"/>
  <c r="CR262" i="1" s="1"/>
  <c r="Q262" i="1" s="1"/>
  <c r="AF262" i="1"/>
  <c r="CT262" i="1" s="1"/>
  <c r="S262" i="1" s="1"/>
  <c r="AC328" i="1"/>
  <c r="CQ328" i="1" s="1"/>
  <c r="P328" i="1" s="1"/>
  <c r="AE328" i="1"/>
  <c r="AD328" i="1"/>
  <c r="CR328" i="1" s="1"/>
  <c r="Q328" i="1" s="1"/>
  <c r="AD331" i="1" s="1"/>
  <c r="Q331" i="1" s="1"/>
  <c r="AF328" i="1"/>
  <c r="CT328" i="1"/>
  <c r="S328" i="1" s="1"/>
  <c r="AC101" i="1"/>
  <c r="P101" i="1" s="1"/>
  <c r="CS30" i="1"/>
  <c r="R30" i="1" s="1"/>
  <c r="CY30" i="1" s="1"/>
  <c r="X30" i="1" s="1"/>
  <c r="CS32" i="1"/>
  <c r="R32" i="1" s="1"/>
  <c r="CZ32" i="1" s="1"/>
  <c r="CS34" i="1"/>
  <c r="R34" i="1" s="1"/>
  <c r="CZ34" i="1" s="1"/>
  <c r="Y34" i="1" s="1"/>
  <c r="CS36" i="1"/>
  <c r="R36" i="1" s="1"/>
  <c r="CZ36" i="1" s="1"/>
  <c r="CS38" i="1"/>
  <c r="R38" i="1" s="1"/>
  <c r="CZ38" i="1" s="1"/>
  <c r="Y38" i="1" s="1"/>
  <c r="CS40" i="1"/>
  <c r="R40" i="1" s="1"/>
  <c r="CZ40" i="1" s="1"/>
  <c r="CS42" i="1"/>
  <c r="R42" i="1" s="1"/>
  <c r="CZ42" i="1" s="1"/>
  <c r="Y42" i="1" s="1"/>
  <c r="CS44" i="1"/>
  <c r="R44" i="1" s="1"/>
  <c r="CZ44" i="1" s="1"/>
  <c r="CS46" i="1"/>
  <c r="R46" i="1" s="1"/>
  <c r="CZ46" i="1" s="1"/>
  <c r="Y46" i="1" s="1"/>
  <c r="CS48" i="1"/>
  <c r="R48" i="1" s="1"/>
  <c r="CZ48" i="1" s="1"/>
  <c r="CS84" i="1"/>
  <c r="R84" i="1" s="1"/>
  <c r="CS86" i="1"/>
  <c r="R86" i="1" s="1"/>
  <c r="CZ86" i="1" s="1"/>
  <c r="CS88" i="1"/>
  <c r="R88" i="1" s="1"/>
  <c r="CZ88" i="1" s="1"/>
  <c r="CS90" i="1"/>
  <c r="R90" i="1" s="1"/>
  <c r="CZ90" i="1" s="1"/>
  <c r="CS92" i="1"/>
  <c r="R92" i="1" s="1"/>
  <c r="CZ92" i="1" s="1"/>
  <c r="CS94" i="1"/>
  <c r="R94" i="1" s="1"/>
  <c r="CZ94" i="1" s="1"/>
  <c r="CS96" i="1"/>
  <c r="R96" i="1" s="1"/>
  <c r="CZ96" i="1" s="1"/>
  <c r="CS98" i="1"/>
  <c r="R98" i="1" s="1"/>
  <c r="CZ98" i="1" s="1"/>
  <c r="CS134" i="1"/>
  <c r="R134" i="1" s="1"/>
  <c r="CS136" i="1"/>
  <c r="R136" i="1" s="1"/>
  <c r="CZ136" i="1" s="1"/>
  <c r="CS138" i="1"/>
  <c r="R138" i="1" s="1"/>
  <c r="CZ138" i="1" s="1"/>
  <c r="Y138" i="1" s="1"/>
  <c r="CS140" i="1"/>
  <c r="R140" i="1" s="1"/>
  <c r="CZ140" i="1" s="1"/>
  <c r="CS142" i="1"/>
  <c r="R142" i="1" s="1"/>
  <c r="CZ142" i="1" s="1"/>
  <c r="Y142" i="1" s="1"/>
  <c r="CS144" i="1"/>
  <c r="R144" i="1" s="1"/>
  <c r="CZ144" i="1" s="1"/>
  <c r="CS146" i="1"/>
  <c r="R146" i="1" s="1"/>
  <c r="CY146" i="1" s="1"/>
  <c r="X146" i="1" s="1"/>
  <c r="CS148" i="1"/>
  <c r="R148" i="1" s="1"/>
  <c r="CZ148" i="1" s="1"/>
  <c r="CS150" i="1"/>
  <c r="R150" i="1" s="1"/>
  <c r="CY150" i="1" s="1"/>
  <c r="X150" i="1" s="1"/>
  <c r="CS152" i="1"/>
  <c r="R152" i="1" s="1"/>
  <c r="CZ152" i="1" s="1"/>
  <c r="CS154" i="1"/>
  <c r="R154" i="1" s="1"/>
  <c r="CY154" i="1" s="1"/>
  <c r="X154" i="1" s="1"/>
  <c r="CS156" i="1"/>
  <c r="R156" i="1" s="1"/>
  <c r="CZ156" i="1" s="1"/>
  <c r="CS158" i="1"/>
  <c r="R158" i="1" s="1"/>
  <c r="CY158" i="1" s="1"/>
  <c r="X158" i="1" s="1"/>
  <c r="CS160" i="1"/>
  <c r="R160" i="1" s="1"/>
  <c r="CZ160" i="1" s="1"/>
  <c r="CS162" i="1"/>
  <c r="R162" i="1" s="1"/>
  <c r="CY162" i="1" s="1"/>
  <c r="X162" i="1" s="1"/>
  <c r="CS164" i="1"/>
  <c r="R164" i="1" s="1"/>
  <c r="CS166" i="1"/>
  <c r="R166" i="1" s="1"/>
  <c r="CY166" i="1" s="1"/>
  <c r="X166" i="1" s="1"/>
  <c r="CS168" i="1"/>
  <c r="R168" i="1" s="1"/>
  <c r="CS170" i="1"/>
  <c r="R170" i="1" s="1"/>
  <c r="CY170" i="1" s="1"/>
  <c r="X170" i="1" s="1"/>
  <c r="CS172" i="1"/>
  <c r="R172" i="1" s="1"/>
  <c r="CS174" i="1"/>
  <c r="R174" i="1" s="1"/>
  <c r="CY174" i="1" s="1"/>
  <c r="X174" i="1" s="1"/>
  <c r="CS176" i="1"/>
  <c r="R176" i="1" s="1"/>
  <c r="CS212" i="1"/>
  <c r="R212" i="1" s="1"/>
  <c r="AE221" i="1" s="1"/>
  <c r="R221" i="1" s="1"/>
  <c r="CS214" i="1"/>
  <c r="R214" i="1" s="1"/>
  <c r="CS216" i="1"/>
  <c r="R216" i="1" s="1"/>
  <c r="CS218" i="1"/>
  <c r="R218" i="1" s="1"/>
  <c r="CS254" i="1"/>
  <c r="R254" i="1" s="1"/>
  <c r="CY254" i="1" s="1"/>
  <c r="X254" i="1" s="1"/>
  <c r="CS256" i="1"/>
  <c r="R256" i="1" s="1"/>
  <c r="CS258" i="1"/>
  <c r="R258" i="1" s="1"/>
  <c r="CY258" i="1" s="1"/>
  <c r="X258" i="1" s="1"/>
  <c r="CS260" i="1"/>
  <c r="R260" i="1" s="1"/>
  <c r="CS262" i="1"/>
  <c r="R262" i="1" s="1"/>
  <c r="CY262" i="1" s="1"/>
  <c r="X262" i="1" s="1"/>
  <c r="CS328" i="1"/>
  <c r="R328" i="1"/>
  <c r="AE331" i="1" s="1"/>
  <c r="R331" i="1" s="1"/>
  <c r="AG30" i="1"/>
  <c r="CU30" i="1" s="1"/>
  <c r="T30" i="1" s="1"/>
  <c r="AG32" i="1"/>
  <c r="CU32" i="1"/>
  <c r="T32" i="1" s="1"/>
  <c r="AG34" i="1"/>
  <c r="CU34" i="1" s="1"/>
  <c r="T34" i="1" s="1"/>
  <c r="AG36" i="1"/>
  <c r="CU36" i="1"/>
  <c r="T36" i="1" s="1"/>
  <c r="AG38" i="1"/>
  <c r="CU38" i="1" s="1"/>
  <c r="T38" i="1" s="1"/>
  <c r="AG40" i="1"/>
  <c r="CU40" i="1"/>
  <c r="T40" i="1" s="1"/>
  <c r="AG42" i="1"/>
  <c r="CU42" i="1" s="1"/>
  <c r="T42" i="1" s="1"/>
  <c r="AG44" i="1"/>
  <c r="CU44" i="1"/>
  <c r="T44" i="1" s="1"/>
  <c r="AG46" i="1"/>
  <c r="CU46" i="1" s="1"/>
  <c r="T46" i="1" s="1"/>
  <c r="AG48" i="1"/>
  <c r="CU48" i="1"/>
  <c r="T48" i="1" s="1"/>
  <c r="AG84" i="1"/>
  <c r="CU84" i="1" s="1"/>
  <c r="T84" i="1" s="1"/>
  <c r="AG86" i="1"/>
  <c r="CU86" i="1"/>
  <c r="T86" i="1" s="1"/>
  <c r="AG88" i="1"/>
  <c r="CU88" i="1" s="1"/>
  <c r="T88" i="1" s="1"/>
  <c r="AG90" i="1"/>
  <c r="CU90" i="1"/>
  <c r="T90" i="1" s="1"/>
  <c r="AG92" i="1"/>
  <c r="CU92" i="1" s="1"/>
  <c r="T92" i="1" s="1"/>
  <c r="AG94" i="1"/>
  <c r="CU94" i="1"/>
  <c r="T94" i="1" s="1"/>
  <c r="AG96" i="1"/>
  <c r="CU96" i="1" s="1"/>
  <c r="T96" i="1" s="1"/>
  <c r="AG98" i="1"/>
  <c r="CU98" i="1"/>
  <c r="T98" i="1" s="1"/>
  <c r="AG134" i="1"/>
  <c r="CU134" i="1" s="1"/>
  <c r="T134" i="1" s="1"/>
  <c r="AG136" i="1"/>
  <c r="CU136" i="1"/>
  <c r="T136" i="1" s="1"/>
  <c r="AG138" i="1"/>
  <c r="CU138" i="1" s="1"/>
  <c r="T138" i="1" s="1"/>
  <c r="AG140" i="1"/>
  <c r="CU140" i="1"/>
  <c r="T140" i="1" s="1"/>
  <c r="AG142" i="1"/>
  <c r="CU142" i="1" s="1"/>
  <c r="T142" i="1" s="1"/>
  <c r="AG144" i="1"/>
  <c r="CU144" i="1"/>
  <c r="T144" i="1" s="1"/>
  <c r="AG146" i="1"/>
  <c r="CU146" i="1" s="1"/>
  <c r="T146" i="1" s="1"/>
  <c r="AG148" i="1"/>
  <c r="CU148" i="1"/>
  <c r="T148" i="1" s="1"/>
  <c r="AG150" i="1"/>
  <c r="CU150" i="1" s="1"/>
  <c r="T150" i="1" s="1"/>
  <c r="AG152" i="1"/>
  <c r="CU152" i="1"/>
  <c r="T152" i="1" s="1"/>
  <c r="AG154" i="1"/>
  <c r="CU154" i="1" s="1"/>
  <c r="T154" i="1" s="1"/>
  <c r="AG156" i="1"/>
  <c r="CU156" i="1"/>
  <c r="T156" i="1" s="1"/>
  <c r="AG158" i="1"/>
  <c r="CU158" i="1" s="1"/>
  <c r="T158" i="1" s="1"/>
  <c r="AG160" i="1"/>
  <c r="CU160" i="1"/>
  <c r="T160" i="1" s="1"/>
  <c r="AG162" i="1"/>
  <c r="CU162" i="1" s="1"/>
  <c r="T162" i="1" s="1"/>
  <c r="AG164" i="1"/>
  <c r="CU164" i="1"/>
  <c r="T164" i="1" s="1"/>
  <c r="AG166" i="1"/>
  <c r="CU166" i="1" s="1"/>
  <c r="T166" i="1" s="1"/>
  <c r="AG168" i="1"/>
  <c r="CU168" i="1"/>
  <c r="T168" i="1" s="1"/>
  <c r="AG170" i="1"/>
  <c r="CU170" i="1" s="1"/>
  <c r="T170" i="1" s="1"/>
  <c r="AG172" i="1"/>
  <c r="CU172" i="1"/>
  <c r="T172" i="1" s="1"/>
  <c r="AG174" i="1"/>
  <c r="CU174" i="1" s="1"/>
  <c r="T174" i="1" s="1"/>
  <c r="AG176" i="1"/>
  <c r="CU176" i="1"/>
  <c r="T176" i="1" s="1"/>
  <c r="AG212" i="1"/>
  <c r="CU212" i="1" s="1"/>
  <c r="T212" i="1" s="1"/>
  <c r="AG214" i="1"/>
  <c r="CU214" i="1"/>
  <c r="T214" i="1" s="1"/>
  <c r="AG216" i="1"/>
  <c r="CU216" i="1" s="1"/>
  <c r="T216" i="1" s="1"/>
  <c r="AG218" i="1"/>
  <c r="CU218" i="1"/>
  <c r="T218" i="1" s="1"/>
  <c r="AG254" i="1"/>
  <c r="CU254" i="1" s="1"/>
  <c r="T254" i="1" s="1"/>
  <c r="AG256" i="1"/>
  <c r="CU256" i="1"/>
  <c r="T256" i="1" s="1"/>
  <c r="AG258" i="1"/>
  <c r="CU258" i="1" s="1"/>
  <c r="T258" i="1" s="1"/>
  <c r="AG260" i="1"/>
  <c r="CU260" i="1"/>
  <c r="T260" i="1" s="1"/>
  <c r="AG262" i="1"/>
  <c r="CU262" i="1" s="1"/>
  <c r="T262" i="1" s="1"/>
  <c r="AG328" i="1"/>
  <c r="CU328" i="1" s="1"/>
  <c r="T328" i="1" s="1"/>
  <c r="AG331" i="1" s="1"/>
  <c r="T331" i="1" s="1"/>
  <c r="AH30" i="1"/>
  <c r="CV30" i="1"/>
  <c r="U30" i="1" s="1"/>
  <c r="AH32" i="1"/>
  <c r="CV32" i="1" s="1"/>
  <c r="U32" i="1" s="1"/>
  <c r="AH34" i="1"/>
  <c r="CV34" i="1"/>
  <c r="U34" i="1" s="1"/>
  <c r="AH36" i="1"/>
  <c r="CV36" i="1" s="1"/>
  <c r="U36" i="1" s="1"/>
  <c r="AH38" i="1"/>
  <c r="CV38" i="1"/>
  <c r="U38" i="1" s="1"/>
  <c r="AH40" i="1"/>
  <c r="CV40" i="1" s="1"/>
  <c r="U40" i="1" s="1"/>
  <c r="AH42" i="1"/>
  <c r="CV42" i="1"/>
  <c r="U42" i="1" s="1"/>
  <c r="AH44" i="1"/>
  <c r="CV44" i="1" s="1"/>
  <c r="U44" i="1" s="1"/>
  <c r="AH46" i="1"/>
  <c r="CV46" i="1"/>
  <c r="U46" i="1" s="1"/>
  <c r="AH48" i="1"/>
  <c r="CV48" i="1" s="1"/>
  <c r="U48" i="1" s="1"/>
  <c r="AH84" i="1"/>
  <c r="CV84" i="1"/>
  <c r="U84" i="1" s="1"/>
  <c r="AH86" i="1"/>
  <c r="CV86" i="1" s="1"/>
  <c r="U86" i="1" s="1"/>
  <c r="AH88" i="1"/>
  <c r="CV88" i="1"/>
  <c r="U88" i="1" s="1"/>
  <c r="AH90" i="1"/>
  <c r="CV90" i="1" s="1"/>
  <c r="U90" i="1" s="1"/>
  <c r="AH92" i="1"/>
  <c r="CV92" i="1"/>
  <c r="U92" i="1" s="1"/>
  <c r="AH94" i="1"/>
  <c r="CV94" i="1" s="1"/>
  <c r="U94" i="1" s="1"/>
  <c r="AH96" i="1"/>
  <c r="CV96" i="1"/>
  <c r="U96" i="1" s="1"/>
  <c r="AH98" i="1"/>
  <c r="CV98" i="1" s="1"/>
  <c r="U98" i="1" s="1"/>
  <c r="AH134" i="1"/>
  <c r="CV134" i="1"/>
  <c r="U134" i="1" s="1"/>
  <c r="AH136" i="1"/>
  <c r="CV136" i="1" s="1"/>
  <c r="U136" i="1" s="1"/>
  <c r="AH138" i="1"/>
  <c r="CV138" i="1"/>
  <c r="U138" i="1" s="1"/>
  <c r="AH140" i="1"/>
  <c r="CV140" i="1" s="1"/>
  <c r="U140" i="1" s="1"/>
  <c r="AH142" i="1"/>
  <c r="CV142" i="1"/>
  <c r="U142" i="1" s="1"/>
  <c r="AH144" i="1"/>
  <c r="CV144" i="1" s="1"/>
  <c r="U144" i="1" s="1"/>
  <c r="AH146" i="1"/>
  <c r="CV146" i="1"/>
  <c r="U146" i="1" s="1"/>
  <c r="AH148" i="1"/>
  <c r="CV148" i="1" s="1"/>
  <c r="U148" i="1" s="1"/>
  <c r="AH150" i="1"/>
  <c r="CV150" i="1"/>
  <c r="U150" i="1" s="1"/>
  <c r="AH152" i="1"/>
  <c r="CV152" i="1" s="1"/>
  <c r="U152" i="1" s="1"/>
  <c r="AH154" i="1"/>
  <c r="CV154" i="1"/>
  <c r="U154" i="1" s="1"/>
  <c r="AH156" i="1"/>
  <c r="CV156" i="1" s="1"/>
  <c r="U156" i="1" s="1"/>
  <c r="AH158" i="1"/>
  <c r="CV158" i="1"/>
  <c r="U158" i="1" s="1"/>
  <c r="AH160" i="1"/>
  <c r="CV160" i="1" s="1"/>
  <c r="U160" i="1" s="1"/>
  <c r="AH162" i="1"/>
  <c r="CV162" i="1"/>
  <c r="U162" i="1" s="1"/>
  <c r="AH164" i="1"/>
  <c r="CV164" i="1" s="1"/>
  <c r="U164" i="1" s="1"/>
  <c r="AH166" i="1"/>
  <c r="CV166" i="1"/>
  <c r="U166" i="1" s="1"/>
  <c r="AH168" i="1"/>
  <c r="CV168" i="1" s="1"/>
  <c r="U168" i="1" s="1"/>
  <c r="AH170" i="1"/>
  <c r="CV170" i="1"/>
  <c r="U170" i="1" s="1"/>
  <c r="AH172" i="1"/>
  <c r="CV172" i="1" s="1"/>
  <c r="U172" i="1" s="1"/>
  <c r="AH174" i="1"/>
  <c r="CV174" i="1"/>
  <c r="U174" i="1" s="1"/>
  <c r="AH176" i="1"/>
  <c r="CV176" i="1" s="1"/>
  <c r="U176" i="1" s="1"/>
  <c r="AH212" i="1"/>
  <c r="CV212" i="1"/>
  <c r="U212" i="1" s="1"/>
  <c r="AH214" i="1"/>
  <c r="CV214" i="1" s="1"/>
  <c r="U214" i="1" s="1"/>
  <c r="AH216" i="1"/>
  <c r="CV216" i="1"/>
  <c r="U216" i="1" s="1"/>
  <c r="AH218" i="1"/>
  <c r="CV218" i="1" s="1"/>
  <c r="U218" i="1" s="1"/>
  <c r="AH254" i="1"/>
  <c r="CV254" i="1"/>
  <c r="U254" i="1" s="1"/>
  <c r="AH256" i="1"/>
  <c r="CV256" i="1" s="1"/>
  <c r="U256" i="1" s="1"/>
  <c r="AH258" i="1"/>
  <c r="CV258" i="1"/>
  <c r="U258" i="1" s="1"/>
  <c r="AH260" i="1"/>
  <c r="CV260" i="1" s="1"/>
  <c r="U260" i="1" s="1"/>
  <c r="AH262" i="1"/>
  <c r="CV262" i="1"/>
  <c r="U262" i="1" s="1"/>
  <c r="AH328" i="1"/>
  <c r="CV328" i="1"/>
  <c r="U328" i="1" s="1"/>
  <c r="AH331" i="1"/>
  <c r="U331" i="1" s="1"/>
  <c r="AI30" i="1"/>
  <c r="CW30" i="1" s="1"/>
  <c r="V30" i="1" s="1"/>
  <c r="AI32" i="1"/>
  <c r="CW32" i="1"/>
  <c r="V32" i="1" s="1"/>
  <c r="AI34" i="1"/>
  <c r="CW34" i="1" s="1"/>
  <c r="V34" i="1" s="1"/>
  <c r="AI36" i="1"/>
  <c r="CW36" i="1"/>
  <c r="V36" i="1" s="1"/>
  <c r="AI38" i="1"/>
  <c r="CW38" i="1" s="1"/>
  <c r="V38" i="1" s="1"/>
  <c r="AI40" i="1"/>
  <c r="CW40" i="1"/>
  <c r="V40" i="1" s="1"/>
  <c r="AI42" i="1"/>
  <c r="CW42" i="1" s="1"/>
  <c r="V42" i="1" s="1"/>
  <c r="AI44" i="1"/>
  <c r="CW44" i="1"/>
  <c r="V44" i="1" s="1"/>
  <c r="AI46" i="1"/>
  <c r="CW46" i="1" s="1"/>
  <c r="V46" i="1" s="1"/>
  <c r="AI48" i="1"/>
  <c r="CW48" i="1"/>
  <c r="V48" i="1" s="1"/>
  <c r="AI84" i="1"/>
  <c r="CW84" i="1" s="1"/>
  <c r="V84" i="1"/>
  <c r="AI101" i="1" s="1"/>
  <c r="V101" i="1" s="1"/>
  <c r="AI86" i="1"/>
  <c r="CW86" i="1"/>
  <c r="V86" i="1" s="1"/>
  <c r="AI88" i="1"/>
  <c r="CW88" i="1" s="1"/>
  <c r="V88" i="1"/>
  <c r="AI90" i="1"/>
  <c r="CW90" i="1"/>
  <c r="V90" i="1" s="1"/>
  <c r="AI92" i="1"/>
  <c r="CW92" i="1" s="1"/>
  <c r="V92" i="1"/>
  <c r="AI94" i="1"/>
  <c r="CW94" i="1"/>
  <c r="V94" i="1" s="1"/>
  <c r="AI96" i="1"/>
  <c r="CW96" i="1" s="1"/>
  <c r="V96" i="1"/>
  <c r="AI98" i="1"/>
  <c r="CW98" i="1"/>
  <c r="V98" i="1" s="1"/>
  <c r="AI134" i="1"/>
  <c r="CW134" i="1" s="1"/>
  <c r="V134" i="1" s="1"/>
  <c r="AI136" i="1"/>
  <c r="CW136" i="1"/>
  <c r="V136" i="1" s="1"/>
  <c r="AI138" i="1"/>
  <c r="CW138" i="1" s="1"/>
  <c r="V138" i="1" s="1"/>
  <c r="AI140" i="1"/>
  <c r="CW140" i="1"/>
  <c r="V140" i="1" s="1"/>
  <c r="AI142" i="1"/>
  <c r="CW142" i="1" s="1"/>
  <c r="V142" i="1" s="1"/>
  <c r="AI144" i="1"/>
  <c r="CW144" i="1"/>
  <c r="V144" i="1" s="1"/>
  <c r="AI146" i="1"/>
  <c r="CW146" i="1" s="1"/>
  <c r="V146" i="1" s="1"/>
  <c r="AI148" i="1"/>
  <c r="CW148" i="1"/>
  <c r="V148" i="1" s="1"/>
  <c r="AI150" i="1"/>
  <c r="CW150" i="1" s="1"/>
  <c r="V150" i="1" s="1"/>
  <c r="AI152" i="1"/>
  <c r="CW152" i="1"/>
  <c r="V152" i="1" s="1"/>
  <c r="AI154" i="1"/>
  <c r="CW154" i="1" s="1"/>
  <c r="V154" i="1" s="1"/>
  <c r="AI156" i="1"/>
  <c r="CW156" i="1"/>
  <c r="V156" i="1" s="1"/>
  <c r="AI158" i="1"/>
  <c r="CW158" i="1" s="1"/>
  <c r="V158" i="1" s="1"/>
  <c r="AI160" i="1"/>
  <c r="CW160" i="1"/>
  <c r="V160" i="1" s="1"/>
  <c r="AI162" i="1"/>
  <c r="CW162" i="1" s="1"/>
  <c r="V162" i="1" s="1"/>
  <c r="AI164" i="1"/>
  <c r="CW164" i="1"/>
  <c r="V164" i="1" s="1"/>
  <c r="AI166" i="1"/>
  <c r="CW166" i="1" s="1"/>
  <c r="V166" i="1" s="1"/>
  <c r="AI168" i="1"/>
  <c r="CW168" i="1"/>
  <c r="V168" i="1" s="1"/>
  <c r="AI170" i="1"/>
  <c r="CW170" i="1" s="1"/>
  <c r="V170" i="1" s="1"/>
  <c r="AI172" i="1"/>
  <c r="CW172" i="1"/>
  <c r="V172" i="1" s="1"/>
  <c r="AI174" i="1"/>
  <c r="CW174" i="1" s="1"/>
  <c r="V174" i="1" s="1"/>
  <c r="AI176" i="1"/>
  <c r="CW176" i="1"/>
  <c r="V176" i="1" s="1"/>
  <c r="AI212" i="1"/>
  <c r="CW212" i="1" s="1"/>
  <c r="V212" i="1"/>
  <c r="AI221" i="1" s="1"/>
  <c r="V221" i="1" s="1"/>
  <c r="AI214" i="1"/>
  <c r="CW214" i="1"/>
  <c r="V214" i="1" s="1"/>
  <c r="AI216" i="1"/>
  <c r="CW216" i="1" s="1"/>
  <c r="V216" i="1"/>
  <c r="AI218" i="1"/>
  <c r="CW218" i="1"/>
  <c r="V218" i="1" s="1"/>
  <c r="AI254" i="1"/>
  <c r="CW254" i="1" s="1"/>
  <c r="V254" i="1" s="1"/>
  <c r="AI265" i="1" s="1"/>
  <c r="V265" i="1" s="1"/>
  <c r="AI256" i="1"/>
  <c r="CW256" i="1"/>
  <c r="V256" i="1" s="1"/>
  <c r="AI258" i="1"/>
  <c r="CW258" i="1" s="1"/>
  <c r="V258" i="1" s="1"/>
  <c r="AI260" i="1"/>
  <c r="CW260" i="1"/>
  <c r="V260" i="1" s="1"/>
  <c r="AI262" i="1"/>
  <c r="CW262" i="1" s="1"/>
  <c r="V262" i="1" s="1"/>
  <c r="AI328" i="1"/>
  <c r="CW328" i="1" s="1"/>
  <c r="V328" i="1"/>
  <c r="AI331" i="1" s="1"/>
  <c r="V331" i="1" s="1"/>
  <c r="AJ30" i="1"/>
  <c r="CX30" i="1"/>
  <c r="W30" i="1" s="1"/>
  <c r="AJ32" i="1"/>
  <c r="CX32" i="1" s="1"/>
  <c r="W32" i="1"/>
  <c r="AJ34" i="1"/>
  <c r="CX34" i="1"/>
  <c r="W34" i="1" s="1"/>
  <c r="AJ36" i="1"/>
  <c r="CX36" i="1" s="1"/>
  <c r="W36" i="1"/>
  <c r="AJ38" i="1"/>
  <c r="CX38" i="1"/>
  <c r="W38" i="1" s="1"/>
  <c r="AJ40" i="1"/>
  <c r="CX40" i="1" s="1"/>
  <c r="W40" i="1"/>
  <c r="AJ42" i="1"/>
  <c r="CX42" i="1"/>
  <c r="W42" i="1" s="1"/>
  <c r="AJ44" i="1"/>
  <c r="CX44" i="1" s="1"/>
  <c r="W44" i="1"/>
  <c r="AJ46" i="1"/>
  <c r="CX46" i="1"/>
  <c r="W46" i="1" s="1"/>
  <c r="AJ48" i="1"/>
  <c r="CX48" i="1" s="1"/>
  <c r="W48" i="1"/>
  <c r="AJ84" i="1"/>
  <c r="CX84" i="1"/>
  <c r="W84" i="1" s="1"/>
  <c r="AJ86" i="1"/>
  <c r="CX86" i="1" s="1"/>
  <c r="W86" i="1" s="1"/>
  <c r="AJ88" i="1"/>
  <c r="CX88" i="1"/>
  <c r="W88" i="1" s="1"/>
  <c r="AJ90" i="1"/>
  <c r="CX90" i="1" s="1"/>
  <c r="W90" i="1" s="1"/>
  <c r="AJ92" i="1"/>
  <c r="CX92" i="1"/>
  <c r="W92" i="1" s="1"/>
  <c r="AJ94" i="1"/>
  <c r="CX94" i="1" s="1"/>
  <c r="W94" i="1" s="1"/>
  <c r="AJ96" i="1"/>
  <c r="CX96" i="1"/>
  <c r="W96" i="1" s="1"/>
  <c r="AJ98" i="1"/>
  <c r="CX98" i="1" s="1"/>
  <c r="W98" i="1" s="1"/>
  <c r="AJ134" i="1"/>
  <c r="CX134" i="1"/>
  <c r="W134" i="1" s="1"/>
  <c r="AJ136" i="1"/>
  <c r="CX136" i="1" s="1"/>
  <c r="W136" i="1"/>
  <c r="AJ138" i="1"/>
  <c r="CX138" i="1"/>
  <c r="W138" i="1" s="1"/>
  <c r="AJ140" i="1"/>
  <c r="CX140" i="1" s="1"/>
  <c r="W140" i="1"/>
  <c r="AJ142" i="1"/>
  <c r="CX142" i="1"/>
  <c r="W142" i="1" s="1"/>
  <c r="AJ144" i="1"/>
  <c r="CX144" i="1" s="1"/>
  <c r="W144" i="1"/>
  <c r="AJ146" i="1"/>
  <c r="CX146" i="1"/>
  <c r="W146" i="1" s="1"/>
  <c r="AJ148" i="1"/>
  <c r="CX148" i="1" s="1"/>
  <c r="W148" i="1"/>
  <c r="AJ150" i="1"/>
  <c r="CX150" i="1"/>
  <c r="W150" i="1" s="1"/>
  <c r="AJ152" i="1"/>
  <c r="CX152" i="1" s="1"/>
  <c r="W152" i="1"/>
  <c r="AJ154" i="1"/>
  <c r="CX154" i="1"/>
  <c r="W154" i="1" s="1"/>
  <c r="AJ156" i="1"/>
  <c r="CX156" i="1" s="1"/>
  <c r="W156" i="1"/>
  <c r="AJ158" i="1"/>
  <c r="CX158" i="1"/>
  <c r="W158" i="1" s="1"/>
  <c r="AJ160" i="1"/>
  <c r="CX160" i="1" s="1"/>
  <c r="W160" i="1"/>
  <c r="AJ162" i="1"/>
  <c r="CX162" i="1"/>
  <c r="W162" i="1" s="1"/>
  <c r="AJ164" i="1"/>
  <c r="CX164" i="1" s="1"/>
  <c r="W164" i="1"/>
  <c r="AJ166" i="1"/>
  <c r="CX166" i="1"/>
  <c r="W166" i="1" s="1"/>
  <c r="AJ168" i="1"/>
  <c r="CX168" i="1" s="1"/>
  <c r="W168" i="1"/>
  <c r="AJ170" i="1"/>
  <c r="CX170" i="1"/>
  <c r="W170" i="1" s="1"/>
  <c r="AJ172" i="1"/>
  <c r="CX172" i="1" s="1"/>
  <c r="W172" i="1"/>
  <c r="AJ174" i="1"/>
  <c r="CX174" i="1"/>
  <c r="W174" i="1" s="1"/>
  <c r="AJ176" i="1"/>
  <c r="CX176" i="1" s="1"/>
  <c r="W176" i="1"/>
  <c r="AJ212" i="1"/>
  <c r="CX212" i="1"/>
  <c r="W212" i="1" s="1"/>
  <c r="AJ214" i="1"/>
  <c r="CX214" i="1" s="1"/>
  <c r="W214" i="1" s="1"/>
  <c r="AJ216" i="1"/>
  <c r="CX216" i="1"/>
  <c r="W216" i="1" s="1"/>
  <c r="AJ218" i="1"/>
  <c r="CX218" i="1" s="1"/>
  <c r="W218" i="1" s="1"/>
  <c r="AJ254" i="1"/>
  <c r="CX254" i="1"/>
  <c r="W254" i="1" s="1"/>
  <c r="AJ265" i="1" s="1"/>
  <c r="W265" i="1" s="1"/>
  <c r="AJ256" i="1"/>
  <c r="CX256" i="1" s="1"/>
  <c r="W256" i="1"/>
  <c r="AJ258" i="1"/>
  <c r="CX258" i="1"/>
  <c r="W258" i="1" s="1"/>
  <c r="AJ260" i="1"/>
  <c r="CX260" i="1" s="1"/>
  <c r="W260" i="1"/>
  <c r="AJ262" i="1"/>
  <c r="CX262" i="1"/>
  <c r="W262" i="1" s="1"/>
  <c r="AJ328" i="1"/>
  <c r="CX328" i="1"/>
  <c r="W328" i="1" s="1"/>
  <c r="AJ331" i="1" s="1"/>
  <c r="W331" i="1" s="1"/>
  <c r="CY32" i="1"/>
  <c r="X32" i="1" s="1"/>
  <c r="CY36" i="1"/>
  <c r="X36" i="1" s="1"/>
  <c r="CY40" i="1"/>
  <c r="X40" i="1" s="1"/>
  <c r="CY44" i="1"/>
  <c r="X44" i="1" s="1"/>
  <c r="GO44" i="1" s="1"/>
  <c r="CY48" i="1"/>
  <c r="X48" i="1" s="1"/>
  <c r="GO48" i="1" s="1"/>
  <c r="CY84" i="1"/>
  <c r="X84" i="1" s="1"/>
  <c r="CY86" i="1"/>
  <c r="X86" i="1" s="1"/>
  <c r="CY88" i="1"/>
  <c r="X88" i="1" s="1"/>
  <c r="CY90" i="1"/>
  <c r="X90" i="1" s="1"/>
  <c r="CY92" i="1"/>
  <c r="X92" i="1" s="1"/>
  <c r="CY94" i="1"/>
  <c r="X94" i="1" s="1"/>
  <c r="CY96" i="1"/>
  <c r="X96" i="1" s="1"/>
  <c r="CY98" i="1"/>
  <c r="X98" i="1" s="1"/>
  <c r="AK101" i="1"/>
  <c r="X101" i="1" s="1"/>
  <c r="CY136" i="1"/>
  <c r="X136" i="1" s="1"/>
  <c r="CY140" i="1"/>
  <c r="X140" i="1" s="1"/>
  <c r="CY144" i="1"/>
  <c r="X144" i="1" s="1"/>
  <c r="CY148" i="1"/>
  <c r="X148" i="1" s="1"/>
  <c r="CY152" i="1"/>
  <c r="X152" i="1" s="1"/>
  <c r="CY156" i="1"/>
  <c r="X156" i="1" s="1"/>
  <c r="CY160" i="1"/>
  <c r="X160" i="1" s="1"/>
  <c r="CY164" i="1"/>
  <c r="X164" i="1" s="1"/>
  <c r="CY168" i="1"/>
  <c r="X168" i="1" s="1"/>
  <c r="CY172" i="1"/>
  <c r="X172" i="1" s="1"/>
  <c r="CY176" i="1"/>
  <c r="X176" i="1" s="1"/>
  <c r="CY212" i="1"/>
  <c r="X212" i="1" s="1"/>
  <c r="CY214" i="1"/>
  <c r="X214" i="1" s="1"/>
  <c r="CY216" i="1"/>
  <c r="X216" i="1" s="1"/>
  <c r="CY218" i="1"/>
  <c r="X218" i="1" s="1"/>
  <c r="AK221" i="1"/>
  <c r="X221" i="1" s="1"/>
  <c r="CY256" i="1"/>
  <c r="X256" i="1" s="1"/>
  <c r="CY260" i="1"/>
  <c r="X260" i="1" s="1"/>
  <c r="Y32" i="1"/>
  <c r="Y36" i="1"/>
  <c r="Y40" i="1"/>
  <c r="Y44" i="1"/>
  <c r="Y48" i="1"/>
  <c r="Y86" i="1"/>
  <c r="Y88" i="1"/>
  <c r="Y90" i="1"/>
  <c r="Y92" i="1"/>
  <c r="Y94" i="1"/>
  <c r="Y96" i="1"/>
  <c r="Y98" i="1"/>
  <c r="Y136" i="1"/>
  <c r="Y140" i="1"/>
  <c r="Y144" i="1"/>
  <c r="Y148" i="1"/>
  <c r="Y152" i="1"/>
  <c r="Y156" i="1"/>
  <c r="Y160" i="1"/>
  <c r="CZ212" i="1"/>
  <c r="Y212" i="1"/>
  <c r="CZ214" i="1"/>
  <c r="Y214" i="1"/>
  <c r="CZ216" i="1"/>
  <c r="Y216" i="1"/>
  <c r="CZ328" i="1"/>
  <c r="Y328" i="1" s="1"/>
  <c r="AL331" i="1" s="1"/>
  <c r="Y331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/>
  <c r="BX101" i="1"/>
  <c r="AO101" i="1"/>
  <c r="BX179" i="1"/>
  <c r="AO179" i="1"/>
  <c r="BX221" i="1"/>
  <c r="AO221" i="1"/>
  <c r="BX265" i="1"/>
  <c r="AO265" i="1"/>
  <c r="BX331" i="1"/>
  <c r="FR30" i="1"/>
  <c r="FR32" i="1"/>
  <c r="FR34" i="1"/>
  <c r="FR36" i="1"/>
  <c r="FR38" i="1"/>
  <c r="FR40" i="1"/>
  <c r="FR42" i="1"/>
  <c r="FR44" i="1"/>
  <c r="FR46" i="1"/>
  <c r="FR48" i="1"/>
  <c r="BY51" i="1"/>
  <c r="AP51" i="1" s="1"/>
  <c r="FR84" i="1"/>
  <c r="FR86" i="1"/>
  <c r="FR88" i="1"/>
  <c r="FR90" i="1"/>
  <c r="FR92" i="1"/>
  <c r="FR94" i="1"/>
  <c r="FR96" i="1"/>
  <c r="FR98" i="1"/>
  <c r="BY101" i="1"/>
  <c r="AP101" i="1" s="1"/>
  <c r="FR134" i="1"/>
  <c r="FR136" i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BY179" i="1"/>
  <c r="AP179" i="1" s="1"/>
  <c r="FR212" i="1"/>
  <c r="FR216" i="1"/>
  <c r="FR218" i="1"/>
  <c r="FR254" i="1"/>
  <c r="FR256" i="1"/>
  <c r="FR258" i="1"/>
  <c r="FR260" i="1"/>
  <c r="FR262" i="1"/>
  <c r="FR328" i="1"/>
  <c r="BY331" i="1" s="1"/>
  <c r="AP331" i="1"/>
  <c r="GL30" i="1"/>
  <c r="GL32" i="1"/>
  <c r="GL34" i="1"/>
  <c r="GL36" i="1"/>
  <c r="GL38" i="1"/>
  <c r="GL40" i="1"/>
  <c r="GL42" i="1"/>
  <c r="GL44" i="1"/>
  <c r="GL46" i="1"/>
  <c r="GL48" i="1"/>
  <c r="GL84" i="1"/>
  <c r="GL86" i="1"/>
  <c r="GL88" i="1"/>
  <c r="GL90" i="1"/>
  <c r="GL92" i="1"/>
  <c r="GL94" i="1"/>
  <c r="GL96" i="1"/>
  <c r="GL98" i="1"/>
  <c r="GL134" i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GL212" i="1"/>
  <c r="GL214" i="1"/>
  <c r="GL216" i="1"/>
  <c r="GL218" i="1"/>
  <c r="GL254" i="1"/>
  <c r="GL256" i="1"/>
  <c r="GL258" i="1"/>
  <c r="GL260" i="1"/>
  <c r="GL262" i="1"/>
  <c r="BZ265" i="1"/>
  <c r="AQ265" i="1" s="1"/>
  <c r="GL328" i="1"/>
  <c r="BZ331" i="1"/>
  <c r="AQ331" i="1" s="1"/>
  <c r="GV30" i="1"/>
  <c r="HC30" i="1" s="1"/>
  <c r="GX30" i="1" s="1"/>
  <c r="GV32" i="1"/>
  <c r="HC32" i="1" s="1"/>
  <c r="GX32" i="1" s="1"/>
  <c r="GV34" i="1"/>
  <c r="HC34" i="1" s="1"/>
  <c r="GX34" i="1" s="1"/>
  <c r="GV36" i="1"/>
  <c r="HC36" i="1" s="1"/>
  <c r="GX36" i="1" s="1"/>
  <c r="GV38" i="1"/>
  <c r="HC38" i="1" s="1"/>
  <c r="GX38" i="1" s="1"/>
  <c r="GV40" i="1"/>
  <c r="HC40" i="1" s="1"/>
  <c r="GX40" i="1" s="1"/>
  <c r="GV42" i="1"/>
  <c r="HC42" i="1" s="1"/>
  <c r="GX42" i="1" s="1"/>
  <c r="GV44" i="1"/>
  <c r="HC44" i="1" s="1"/>
  <c r="GX44" i="1" s="1"/>
  <c r="GV46" i="1"/>
  <c r="HC46" i="1" s="1"/>
  <c r="GX46" i="1" s="1"/>
  <c r="GV48" i="1"/>
  <c r="HC48" i="1" s="1"/>
  <c r="GX48" i="1" s="1"/>
  <c r="GV84" i="1"/>
  <c r="HC84" i="1" s="1"/>
  <c r="GX84" i="1"/>
  <c r="GV86" i="1"/>
  <c r="HC86" i="1" s="1"/>
  <c r="GX86" i="1"/>
  <c r="GV88" i="1"/>
  <c r="HC88" i="1" s="1"/>
  <c r="GX88" i="1"/>
  <c r="GV90" i="1"/>
  <c r="HC90" i="1" s="1"/>
  <c r="GX90" i="1"/>
  <c r="GV92" i="1"/>
  <c r="HC92" i="1" s="1"/>
  <c r="GX92" i="1"/>
  <c r="GV94" i="1"/>
  <c r="HC94" i="1" s="1"/>
  <c r="GX94" i="1"/>
  <c r="GV96" i="1"/>
  <c r="HC96" i="1" s="1"/>
  <c r="GX96" i="1"/>
  <c r="GV98" i="1"/>
  <c r="HC98" i="1" s="1"/>
  <c r="GX98" i="1"/>
  <c r="GV134" i="1"/>
  <c r="HC134" i="1" s="1"/>
  <c r="GX134" i="1" s="1"/>
  <c r="GV136" i="1"/>
  <c r="HC136" i="1" s="1"/>
  <c r="GX136" i="1" s="1"/>
  <c r="GV138" i="1"/>
  <c r="HC138" i="1" s="1"/>
  <c r="GX138" i="1" s="1"/>
  <c r="GV140" i="1"/>
  <c r="HC140" i="1" s="1"/>
  <c r="GX140" i="1"/>
  <c r="GV142" i="1"/>
  <c r="HC142" i="1" s="1"/>
  <c r="GX142" i="1" s="1"/>
  <c r="GV144" i="1"/>
  <c r="HC144" i="1" s="1"/>
  <c r="GX144" i="1"/>
  <c r="GV146" i="1"/>
  <c r="HC146" i="1" s="1"/>
  <c r="GX146" i="1" s="1"/>
  <c r="GV148" i="1"/>
  <c r="HC148" i="1" s="1"/>
  <c r="GX148" i="1"/>
  <c r="GV150" i="1"/>
  <c r="HC150" i="1" s="1"/>
  <c r="GX150" i="1" s="1"/>
  <c r="GV152" i="1"/>
  <c r="HC152" i="1" s="1"/>
  <c r="GX152" i="1" s="1"/>
  <c r="GV154" i="1"/>
  <c r="HC154" i="1" s="1"/>
  <c r="GX154" i="1" s="1"/>
  <c r="GV156" i="1"/>
  <c r="HC156" i="1" s="1"/>
  <c r="GX156" i="1" s="1"/>
  <c r="GV158" i="1"/>
  <c r="HC158" i="1" s="1"/>
  <c r="GX158" i="1" s="1"/>
  <c r="GV160" i="1"/>
  <c r="HC160" i="1" s="1"/>
  <c r="GX160" i="1" s="1"/>
  <c r="GV162" i="1"/>
  <c r="HC162" i="1" s="1"/>
  <c r="GX162" i="1" s="1"/>
  <c r="GV164" i="1"/>
  <c r="HC164" i="1" s="1"/>
  <c r="GX164" i="1" s="1"/>
  <c r="GV166" i="1"/>
  <c r="HC166" i="1" s="1"/>
  <c r="GX166" i="1" s="1"/>
  <c r="GV168" i="1"/>
  <c r="HC168" i="1" s="1"/>
  <c r="GX168" i="1" s="1"/>
  <c r="GV170" i="1"/>
  <c r="HC170" i="1" s="1"/>
  <c r="GX170" i="1" s="1"/>
  <c r="GV172" i="1"/>
  <c r="HC172" i="1" s="1"/>
  <c r="GX172" i="1" s="1"/>
  <c r="GV174" i="1"/>
  <c r="HC174" i="1" s="1"/>
  <c r="GX174" i="1" s="1"/>
  <c r="GV176" i="1"/>
  <c r="HC176" i="1" s="1"/>
  <c r="GX176" i="1" s="1"/>
  <c r="GV212" i="1"/>
  <c r="HC212" i="1" s="1"/>
  <c r="GX212" i="1"/>
  <c r="GV214" i="1"/>
  <c r="HC214" i="1" s="1"/>
  <c r="GX214" i="1"/>
  <c r="GV216" i="1"/>
  <c r="HC216" i="1" s="1"/>
  <c r="GX216" i="1"/>
  <c r="GV218" i="1"/>
  <c r="HC218" i="1" s="1"/>
  <c r="GX218" i="1"/>
  <c r="GV254" i="1"/>
  <c r="HC254" i="1" s="1"/>
  <c r="GX254" i="1" s="1"/>
  <c r="GV256" i="1"/>
  <c r="HC256" i="1" s="1"/>
  <c r="GX256" i="1" s="1"/>
  <c r="GV258" i="1"/>
  <c r="HC258" i="1" s="1"/>
  <c r="GX258" i="1" s="1"/>
  <c r="GV260" i="1"/>
  <c r="HC260" i="1" s="1"/>
  <c r="GX260" i="1" s="1"/>
  <c r="GV262" i="1"/>
  <c r="HC262" i="1" s="1"/>
  <c r="GX262" i="1" s="1"/>
  <c r="GV328" i="1"/>
  <c r="HC328" i="1"/>
  <c r="GX328" i="1" s="1"/>
  <c r="GN40" i="1"/>
  <c r="GN42" i="1"/>
  <c r="GN44" i="1"/>
  <c r="GN48" i="1"/>
  <c r="GN84" i="1"/>
  <c r="GN86" i="1"/>
  <c r="GN88" i="1"/>
  <c r="GN92" i="1"/>
  <c r="GN96" i="1"/>
  <c r="GN98" i="1"/>
  <c r="GN144" i="1"/>
  <c r="GN152" i="1"/>
  <c r="GN160" i="1"/>
  <c r="GN212" i="1"/>
  <c r="GN214" i="1"/>
  <c r="GN216" i="1"/>
  <c r="GN328" i="1"/>
  <c r="CB331" i="1"/>
  <c r="AS331" i="1" s="1"/>
  <c r="GO30" i="1"/>
  <c r="GO32" i="1"/>
  <c r="GO34" i="1"/>
  <c r="GO36" i="1"/>
  <c r="GO38" i="1"/>
  <c r="GO46" i="1"/>
  <c r="GO90" i="1"/>
  <c r="GO94" i="1"/>
  <c r="GO134" i="1"/>
  <c r="GO136" i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CC179" i="1"/>
  <c r="AT179" i="1" s="1"/>
  <c r="GO212" i="1"/>
  <c r="GO214" i="1"/>
  <c r="GO216" i="1"/>
  <c r="GO218" i="1"/>
  <c r="CC221" i="1"/>
  <c r="AT221" i="1" s="1"/>
  <c r="GO254" i="1"/>
  <c r="GO256" i="1"/>
  <c r="GO258" i="1"/>
  <c r="GO260" i="1"/>
  <c r="GO262" i="1"/>
  <c r="GO328" i="1"/>
  <c r="CC331" i="1" s="1"/>
  <c r="AT331" i="1" s="1"/>
  <c r="GP30" i="1"/>
  <c r="GP32" i="1"/>
  <c r="GP34" i="1"/>
  <c r="GP36" i="1"/>
  <c r="GP38" i="1"/>
  <c r="GP40" i="1"/>
  <c r="GP42" i="1"/>
  <c r="GP44" i="1"/>
  <c r="GP46" i="1"/>
  <c r="GP48" i="1"/>
  <c r="GP84" i="1"/>
  <c r="GP86" i="1"/>
  <c r="GP88" i="1"/>
  <c r="GP90" i="1"/>
  <c r="GP92" i="1"/>
  <c r="GP94" i="1"/>
  <c r="GP96" i="1"/>
  <c r="GP98" i="1"/>
  <c r="GP134" i="1"/>
  <c r="GP136" i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GP212" i="1"/>
  <c r="GP214" i="1"/>
  <c r="CD221" i="1" s="1"/>
  <c r="GP216" i="1"/>
  <c r="GP218" i="1"/>
  <c r="AU221" i="1"/>
  <c r="GP254" i="1"/>
  <c r="GP256" i="1"/>
  <c r="GP258" i="1"/>
  <c r="GP260" i="1"/>
  <c r="GP262" i="1"/>
  <c r="CD265" i="1"/>
  <c r="AU265" i="1" s="1"/>
  <c r="CE101" i="1"/>
  <c r="AV101" i="1" s="1"/>
  <c r="CF101" i="1"/>
  <c r="AW101" i="1"/>
  <c r="CG265" i="1"/>
  <c r="AX265" i="1" s="1"/>
  <c r="CJ331" i="1"/>
  <c r="BA331" i="1" s="1"/>
  <c r="CK51" i="1"/>
  <c r="BB51" i="1" s="1"/>
  <c r="BB294" i="1" s="1"/>
  <c r="BB360" i="1" s="1"/>
  <c r="BB18" i="1" s="1"/>
  <c r="CK101" i="1"/>
  <c r="BB101" i="1" s="1"/>
  <c r="CK179" i="1"/>
  <c r="BB179" i="1" s="1"/>
  <c r="CK221" i="1"/>
  <c r="BB221" i="1" s="1"/>
  <c r="CK265" i="1"/>
  <c r="BB265" i="1" s="1"/>
  <c r="CK331" i="1"/>
  <c r="BB331" i="1"/>
  <c r="CL51" i="1"/>
  <c r="BC51" i="1"/>
  <c r="CL101" i="1"/>
  <c r="BC101" i="1"/>
  <c r="CL179" i="1"/>
  <c r="BC179" i="1"/>
  <c r="CL221" i="1"/>
  <c r="BC221" i="1"/>
  <c r="CL265" i="1"/>
  <c r="BC265" i="1"/>
  <c r="CL331" i="1"/>
  <c r="BC331" i="1" s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/>
  <c r="P31" i="1" s="1"/>
  <c r="AE31" i="1"/>
  <c r="CS31" i="1" s="1"/>
  <c r="AF31" i="1"/>
  <c r="AC33" i="1"/>
  <c r="CQ33" i="1"/>
  <c r="P33" i="1" s="1"/>
  <c r="AE33" i="1"/>
  <c r="AF33" i="1"/>
  <c r="AC35" i="1"/>
  <c r="CQ35" i="1"/>
  <c r="P35" i="1" s="1"/>
  <c r="AE35" i="1"/>
  <c r="AF35" i="1"/>
  <c r="AC37" i="1"/>
  <c r="CQ37" i="1"/>
  <c r="P37" i="1" s="1"/>
  <c r="AE37" i="1"/>
  <c r="AF37" i="1"/>
  <c r="AC39" i="1"/>
  <c r="CQ39" i="1"/>
  <c r="P39" i="1" s="1"/>
  <c r="AE39" i="1"/>
  <c r="CS39" i="1" s="1"/>
  <c r="AF39" i="1"/>
  <c r="AC41" i="1"/>
  <c r="CQ41" i="1"/>
  <c r="P41" i="1" s="1"/>
  <c r="AE41" i="1"/>
  <c r="F77" i="5" s="1"/>
  <c r="AD41" i="1"/>
  <c r="F76" i="5" s="1"/>
  <c r="AF41" i="1"/>
  <c r="E77" i="5" s="1"/>
  <c r="AC43" i="1"/>
  <c r="CQ43" i="1" s="1"/>
  <c r="P43" i="1" s="1"/>
  <c r="AE43" i="1"/>
  <c r="F91" i="5" s="1"/>
  <c r="AF43" i="1"/>
  <c r="E91" i="5" s="1"/>
  <c r="CT43" i="1"/>
  <c r="S43" i="1" s="1"/>
  <c r="AC45" i="1"/>
  <c r="CQ45" i="1"/>
  <c r="P45" i="1" s="1"/>
  <c r="AE45" i="1"/>
  <c r="F105" i="5" s="1"/>
  <c r="AD45" i="1"/>
  <c r="F104" i="5" s="1"/>
  <c r="AF45" i="1"/>
  <c r="E105" i="5" s="1"/>
  <c r="AC47" i="1"/>
  <c r="CQ47" i="1" s="1"/>
  <c r="P47" i="1" s="1"/>
  <c r="AE47" i="1"/>
  <c r="F119" i="5" s="1"/>
  <c r="AF47" i="1"/>
  <c r="E119" i="5" s="1"/>
  <c r="AC49" i="1"/>
  <c r="CQ49" i="1"/>
  <c r="P49" i="1" s="1"/>
  <c r="AE49" i="1"/>
  <c r="F133" i="5" s="1"/>
  <c r="AF49" i="1"/>
  <c r="E133" i="5" s="1"/>
  <c r="AC85" i="1"/>
  <c r="CQ85" i="1"/>
  <c r="P85" i="1" s="1"/>
  <c r="AE85" i="1"/>
  <c r="F155" i="5" s="1"/>
  <c r="AF85" i="1"/>
  <c r="E155" i="5" s="1"/>
  <c r="AC87" i="1"/>
  <c r="CQ87" i="1"/>
  <c r="P87" i="1" s="1"/>
  <c r="AE87" i="1"/>
  <c r="F162" i="5" s="1"/>
  <c r="AF87" i="1"/>
  <c r="E162" i="5" s="1"/>
  <c r="AC89" i="1"/>
  <c r="CQ89" i="1"/>
  <c r="P89" i="1" s="1"/>
  <c r="AE89" i="1"/>
  <c r="F169" i="5" s="1"/>
  <c r="AF89" i="1"/>
  <c r="E169" i="5" s="1"/>
  <c r="AC91" i="1"/>
  <c r="CQ91" i="1"/>
  <c r="P91" i="1" s="1"/>
  <c r="AE91" i="1"/>
  <c r="F176" i="5" s="1"/>
  <c r="AF91" i="1"/>
  <c r="E176" i="5" s="1"/>
  <c r="AC93" i="1"/>
  <c r="CQ93" i="1"/>
  <c r="P93" i="1" s="1"/>
  <c r="AE93" i="1"/>
  <c r="F183" i="5" s="1"/>
  <c r="AF93" i="1"/>
  <c r="E183" i="5" s="1"/>
  <c r="AC95" i="1"/>
  <c r="CQ95" i="1"/>
  <c r="P95" i="1" s="1"/>
  <c r="AE95" i="1"/>
  <c r="AD95" i="1" s="1"/>
  <c r="AF95" i="1"/>
  <c r="E191" i="5" s="1"/>
  <c r="AC97" i="1"/>
  <c r="CQ97" i="1"/>
  <c r="P97" i="1" s="1"/>
  <c r="AE97" i="1"/>
  <c r="F195" i="5" s="1"/>
  <c r="AF97" i="1"/>
  <c r="E195" i="5" s="1"/>
  <c r="AC99" i="1"/>
  <c r="CQ99" i="1"/>
  <c r="P99" i="1" s="1"/>
  <c r="AE99" i="1"/>
  <c r="F202" i="5" s="1"/>
  <c r="AF99" i="1"/>
  <c r="E202" i="5" s="1"/>
  <c r="AC135" i="1"/>
  <c r="CQ135" i="1"/>
  <c r="P135" i="1" s="1"/>
  <c r="AE135" i="1"/>
  <c r="F216" i="5" s="1"/>
  <c r="AF135" i="1"/>
  <c r="E216" i="5" s="1"/>
  <c r="AC137" i="1"/>
  <c r="CQ137" i="1"/>
  <c r="P137" i="1" s="1"/>
  <c r="AE137" i="1"/>
  <c r="AF137" i="1"/>
  <c r="E223" i="5" s="1"/>
  <c r="AC139" i="1"/>
  <c r="CQ139" i="1"/>
  <c r="P139" i="1" s="1"/>
  <c r="AE139" i="1"/>
  <c r="F227" i="5" s="1"/>
  <c r="AF139" i="1"/>
  <c r="E227" i="5" s="1"/>
  <c r="AC141" i="1"/>
  <c r="CQ141" i="1"/>
  <c r="P141" i="1" s="1"/>
  <c r="AE141" i="1"/>
  <c r="AF141" i="1"/>
  <c r="E234" i="5" s="1"/>
  <c r="AC143" i="1"/>
  <c r="CQ143" i="1"/>
  <c r="P143" i="1" s="1"/>
  <c r="AE143" i="1"/>
  <c r="F238" i="5" s="1"/>
  <c r="AF143" i="1"/>
  <c r="E238" i="5" s="1"/>
  <c r="AC145" i="1"/>
  <c r="CQ145" i="1"/>
  <c r="P145" i="1" s="1"/>
  <c r="AE145" i="1"/>
  <c r="AF145" i="1"/>
  <c r="E245" i="5" s="1"/>
  <c r="AC147" i="1"/>
  <c r="CQ147" i="1"/>
  <c r="P147" i="1" s="1"/>
  <c r="AE147" i="1"/>
  <c r="F249" i="5" s="1"/>
  <c r="AF147" i="1"/>
  <c r="E249" i="5" s="1"/>
  <c r="AC149" i="1"/>
  <c r="CQ149" i="1"/>
  <c r="P149" i="1" s="1"/>
  <c r="AE149" i="1"/>
  <c r="AF149" i="1"/>
  <c r="E256" i="5" s="1"/>
  <c r="AC151" i="1"/>
  <c r="CQ151" i="1"/>
  <c r="P151" i="1" s="1"/>
  <c r="AE151" i="1"/>
  <c r="F260" i="5" s="1"/>
  <c r="AF151" i="1"/>
  <c r="E260" i="5" s="1"/>
  <c r="AC153" i="1"/>
  <c r="CQ153" i="1"/>
  <c r="P153" i="1" s="1"/>
  <c r="AE153" i="1"/>
  <c r="AF153" i="1"/>
  <c r="E267" i="5" s="1"/>
  <c r="AC155" i="1"/>
  <c r="CQ155" i="1"/>
  <c r="P155" i="1" s="1"/>
  <c r="AE155" i="1"/>
  <c r="F271" i="5" s="1"/>
  <c r="AF155" i="1"/>
  <c r="E271" i="5" s="1"/>
  <c r="AC157" i="1"/>
  <c r="CQ157" i="1"/>
  <c r="P157" i="1" s="1"/>
  <c r="AE157" i="1"/>
  <c r="F278" i="5" s="1"/>
  <c r="AF157" i="1"/>
  <c r="E278" i="5" s="1"/>
  <c r="AC159" i="1"/>
  <c r="CQ159" i="1"/>
  <c r="P159" i="1" s="1"/>
  <c r="AE159" i="1"/>
  <c r="F285" i="5" s="1"/>
  <c r="AF159" i="1"/>
  <c r="E285" i="5" s="1"/>
  <c r="AC161" i="1"/>
  <c r="CQ161" i="1"/>
  <c r="P161" i="1" s="1"/>
  <c r="AE161" i="1"/>
  <c r="AF161" i="1"/>
  <c r="E293" i="5" s="1"/>
  <c r="AC163" i="1"/>
  <c r="CQ163" i="1"/>
  <c r="P163" i="1" s="1"/>
  <c r="AE163" i="1"/>
  <c r="F297" i="5" s="1"/>
  <c r="AF163" i="1"/>
  <c r="E297" i="5" s="1"/>
  <c r="AC165" i="1"/>
  <c r="CQ165" i="1"/>
  <c r="P165" i="1" s="1"/>
  <c r="I165" i="1"/>
  <c r="AE165" i="1"/>
  <c r="AD165" i="1"/>
  <c r="AF165" i="1"/>
  <c r="E304" i="5" s="1"/>
  <c r="CT165" i="1"/>
  <c r="S165" i="1" s="1"/>
  <c r="AC167" i="1"/>
  <c r="CQ167" i="1" s="1"/>
  <c r="P167" i="1" s="1"/>
  <c r="AE167" i="1"/>
  <c r="F309" i="5" s="1"/>
  <c r="AD167" i="1"/>
  <c r="AF167" i="1"/>
  <c r="E309" i="5" s="1"/>
  <c r="CT167" i="1"/>
  <c r="S167" i="1" s="1"/>
  <c r="AC169" i="1"/>
  <c r="AE169" i="1"/>
  <c r="AD169" i="1"/>
  <c r="AF169" i="1"/>
  <c r="E316" i="5" s="1"/>
  <c r="CT169" i="1"/>
  <c r="S169" i="1" s="1"/>
  <c r="AC171" i="1"/>
  <c r="CQ171" i="1" s="1"/>
  <c r="P171" i="1" s="1"/>
  <c r="AE171" i="1"/>
  <c r="F320" i="5" s="1"/>
  <c r="AD171" i="1"/>
  <c r="AF171" i="1"/>
  <c r="E320" i="5" s="1"/>
  <c r="CT171" i="1"/>
  <c r="S171" i="1" s="1"/>
  <c r="AC173" i="1"/>
  <c r="CQ173" i="1" s="1"/>
  <c r="P173" i="1" s="1"/>
  <c r="AE173" i="1"/>
  <c r="F327" i="5" s="1"/>
  <c r="AD173" i="1"/>
  <c r="AF173" i="1"/>
  <c r="E327" i="5" s="1"/>
  <c r="CT173" i="1"/>
  <c r="S173" i="1" s="1"/>
  <c r="AC175" i="1"/>
  <c r="CQ175" i="1" s="1"/>
  <c r="P175" i="1" s="1"/>
  <c r="AE175" i="1"/>
  <c r="F335" i="5" s="1"/>
  <c r="AD175" i="1"/>
  <c r="AF175" i="1"/>
  <c r="E335" i="5" s="1"/>
  <c r="CT175" i="1"/>
  <c r="S175" i="1" s="1"/>
  <c r="AC177" i="1"/>
  <c r="CQ177" i="1" s="1"/>
  <c r="P177" i="1" s="1"/>
  <c r="U342" i="5" s="1"/>
  <c r="AE177" i="1"/>
  <c r="F343" i="5" s="1"/>
  <c r="AD177" i="1"/>
  <c r="AF177" i="1"/>
  <c r="E343" i="5" s="1"/>
  <c r="CT177" i="1"/>
  <c r="S177" i="1" s="1"/>
  <c r="AC213" i="1"/>
  <c r="CQ213" i="1" s="1"/>
  <c r="P213" i="1"/>
  <c r="AE213" i="1"/>
  <c r="F358" i="5" s="1"/>
  <c r="AD213" i="1"/>
  <c r="AF213" i="1"/>
  <c r="E358" i="5" s="1"/>
  <c r="CT213" i="1"/>
  <c r="S213" i="1" s="1"/>
  <c r="AC215" i="1"/>
  <c r="CQ215" i="1" s="1"/>
  <c r="P215" i="1"/>
  <c r="U361" i="5" s="1"/>
  <c r="AE215" i="1"/>
  <c r="F362" i="5" s="1"/>
  <c r="AD215" i="1"/>
  <c r="AF215" i="1"/>
  <c r="E362" i="5" s="1"/>
  <c r="CT215" i="1"/>
  <c r="S215" i="1" s="1"/>
  <c r="AC217" i="1"/>
  <c r="CQ217" i="1" s="1"/>
  <c r="P217" i="1"/>
  <c r="U365" i="5" s="1"/>
  <c r="AE217" i="1"/>
  <c r="F366" i="5" s="1"/>
  <c r="AD217" i="1"/>
  <c r="AF217" i="1"/>
  <c r="E366" i="5" s="1"/>
  <c r="CT217" i="1"/>
  <c r="S217" i="1" s="1"/>
  <c r="AC219" i="1"/>
  <c r="AE219" i="1"/>
  <c r="AD219" i="1"/>
  <c r="AF219" i="1"/>
  <c r="E370" i="5" s="1"/>
  <c r="CT219" i="1"/>
  <c r="S219" i="1" s="1"/>
  <c r="AC255" i="1"/>
  <c r="CQ255" i="1" s="1"/>
  <c r="P255" i="1" s="1"/>
  <c r="AE255" i="1"/>
  <c r="F381" i="5" s="1"/>
  <c r="AD255" i="1"/>
  <c r="AF255" i="1"/>
  <c r="E381" i="5" s="1"/>
  <c r="CT255" i="1"/>
  <c r="S255" i="1" s="1"/>
  <c r="AC257" i="1"/>
  <c r="AE257" i="1"/>
  <c r="AD257" i="1"/>
  <c r="AF257" i="1"/>
  <c r="E389" i="5" s="1"/>
  <c r="CT257" i="1"/>
  <c r="S257" i="1" s="1"/>
  <c r="AC259" i="1"/>
  <c r="AE259" i="1"/>
  <c r="AD259" i="1"/>
  <c r="AF259" i="1"/>
  <c r="E393" i="5" s="1"/>
  <c r="CT259" i="1"/>
  <c r="S259" i="1" s="1"/>
  <c r="AC261" i="1"/>
  <c r="CQ261" i="1" s="1"/>
  <c r="P261" i="1" s="1"/>
  <c r="AE261" i="1"/>
  <c r="F397" i="5" s="1"/>
  <c r="AD261" i="1"/>
  <c r="AF261" i="1"/>
  <c r="E397" i="5" s="1"/>
  <c r="CT261" i="1"/>
  <c r="S261" i="1" s="1"/>
  <c r="AC263" i="1"/>
  <c r="AE263" i="1"/>
  <c r="AD263" i="1"/>
  <c r="AF263" i="1"/>
  <c r="E405" i="5" s="1"/>
  <c r="CT263" i="1"/>
  <c r="S263" i="1" s="1"/>
  <c r="AC329" i="1"/>
  <c r="CQ329" i="1"/>
  <c r="P329" i="1" s="1"/>
  <c r="AE329" i="1"/>
  <c r="AD329" i="1" s="1"/>
  <c r="CR329" i="1" s="1"/>
  <c r="Q329" i="1" s="1"/>
  <c r="DV331" i="1" s="1"/>
  <c r="AF329" i="1"/>
  <c r="CT329" i="1" s="1"/>
  <c r="S329" i="1" s="1"/>
  <c r="DU331" i="1"/>
  <c r="DH331" i="1" s="1"/>
  <c r="R31" i="1"/>
  <c r="CS33" i="1"/>
  <c r="R33" i="1"/>
  <c r="CS37" i="1"/>
  <c r="R37" i="1"/>
  <c r="R39" i="1"/>
  <c r="CS41" i="1"/>
  <c r="R41" i="1"/>
  <c r="CS45" i="1"/>
  <c r="R45" i="1"/>
  <c r="CS165" i="1"/>
  <c r="R165" i="1"/>
  <c r="CS167" i="1"/>
  <c r="R167" i="1"/>
  <c r="CS169" i="1"/>
  <c r="R169" i="1"/>
  <c r="CS171" i="1"/>
  <c r="R171" i="1"/>
  <c r="CS173" i="1"/>
  <c r="R173" i="1"/>
  <c r="CS175" i="1"/>
  <c r="R175" i="1"/>
  <c r="CZ175" i="1" s="1"/>
  <c r="Y175" i="1" s="1"/>
  <c r="AB334" i="5" s="1"/>
  <c r="CS177" i="1"/>
  <c r="R177" i="1"/>
  <c r="CS213" i="1"/>
  <c r="R213" i="1"/>
  <c r="CS215" i="1"/>
  <c r="R215" i="1"/>
  <c r="CS217" i="1"/>
  <c r="R217" i="1"/>
  <c r="CS219" i="1"/>
  <c r="R219" i="1"/>
  <c r="CS255" i="1"/>
  <c r="R255" i="1"/>
  <c r="CS257" i="1"/>
  <c r="R257" i="1"/>
  <c r="CS259" i="1"/>
  <c r="R259" i="1"/>
  <c r="CS261" i="1"/>
  <c r="R261" i="1"/>
  <c r="CS263" i="1"/>
  <c r="R263" i="1"/>
  <c r="CS329" i="1"/>
  <c r="R329" i="1" s="1"/>
  <c r="DW331" i="1" s="1"/>
  <c r="DX221" i="1"/>
  <c r="DK221" i="1" s="1"/>
  <c r="AG31" i="1"/>
  <c r="CU31" i="1"/>
  <c r="T31" i="1" s="1"/>
  <c r="AG33" i="1"/>
  <c r="CU33" i="1" s="1"/>
  <c r="T33" i="1"/>
  <c r="AG35" i="1"/>
  <c r="CU35" i="1"/>
  <c r="T35" i="1" s="1"/>
  <c r="AG37" i="1"/>
  <c r="CU37" i="1" s="1"/>
  <c r="T37" i="1"/>
  <c r="AG39" i="1"/>
  <c r="CU39" i="1"/>
  <c r="T39" i="1" s="1"/>
  <c r="AG41" i="1"/>
  <c r="CU41" i="1" s="1"/>
  <c r="T41" i="1"/>
  <c r="AG43" i="1"/>
  <c r="CU43" i="1"/>
  <c r="T43" i="1" s="1"/>
  <c r="AG45" i="1"/>
  <c r="CU45" i="1" s="1"/>
  <c r="T45" i="1"/>
  <c r="AG47" i="1"/>
  <c r="CU47" i="1"/>
  <c r="T47" i="1" s="1"/>
  <c r="AG49" i="1"/>
  <c r="CU49" i="1" s="1"/>
  <c r="T49" i="1"/>
  <c r="AG85" i="1"/>
  <c r="CU85" i="1"/>
  <c r="T85" i="1" s="1"/>
  <c r="AG87" i="1"/>
  <c r="CU87" i="1" s="1"/>
  <c r="T87" i="1" s="1"/>
  <c r="AG89" i="1"/>
  <c r="CU89" i="1"/>
  <c r="T89" i="1" s="1"/>
  <c r="AG91" i="1"/>
  <c r="CU91" i="1" s="1"/>
  <c r="T91" i="1" s="1"/>
  <c r="AG93" i="1"/>
  <c r="CU93" i="1"/>
  <c r="T93" i="1" s="1"/>
  <c r="AG95" i="1"/>
  <c r="CU95" i="1" s="1"/>
  <c r="T95" i="1" s="1"/>
  <c r="AG97" i="1"/>
  <c r="CU97" i="1"/>
  <c r="T97" i="1" s="1"/>
  <c r="AG99" i="1"/>
  <c r="CU99" i="1" s="1"/>
  <c r="T99" i="1" s="1"/>
  <c r="AG135" i="1"/>
  <c r="CU135" i="1"/>
  <c r="T135" i="1" s="1"/>
  <c r="AG137" i="1"/>
  <c r="CU137" i="1" s="1"/>
  <c r="T137" i="1"/>
  <c r="AG139" i="1"/>
  <c r="CU139" i="1"/>
  <c r="T139" i="1" s="1"/>
  <c r="AG141" i="1"/>
  <c r="CU141" i="1" s="1"/>
  <c r="T141" i="1"/>
  <c r="AG143" i="1"/>
  <c r="CU143" i="1"/>
  <c r="T143" i="1" s="1"/>
  <c r="AG145" i="1"/>
  <c r="CU145" i="1" s="1"/>
  <c r="T145" i="1"/>
  <c r="AG147" i="1"/>
  <c r="CU147" i="1"/>
  <c r="T147" i="1" s="1"/>
  <c r="AG149" i="1"/>
  <c r="CU149" i="1" s="1"/>
  <c r="T149" i="1"/>
  <c r="AG151" i="1"/>
  <c r="CU151" i="1"/>
  <c r="T151" i="1" s="1"/>
  <c r="AG153" i="1"/>
  <c r="CU153" i="1" s="1"/>
  <c r="T153" i="1"/>
  <c r="AG155" i="1"/>
  <c r="CU155" i="1"/>
  <c r="T155" i="1" s="1"/>
  <c r="AG157" i="1"/>
  <c r="CU157" i="1" s="1"/>
  <c r="T157" i="1"/>
  <c r="AG159" i="1"/>
  <c r="CU159" i="1"/>
  <c r="T159" i="1" s="1"/>
  <c r="AG161" i="1"/>
  <c r="CU161" i="1" s="1"/>
  <c r="T161" i="1"/>
  <c r="AG163" i="1"/>
  <c r="CU163" i="1"/>
  <c r="T163" i="1" s="1"/>
  <c r="AG165" i="1"/>
  <c r="CU165" i="1" s="1"/>
  <c r="T165" i="1"/>
  <c r="AG167" i="1"/>
  <c r="CU167" i="1"/>
  <c r="T167" i="1" s="1"/>
  <c r="AG169" i="1"/>
  <c r="CU169" i="1" s="1"/>
  <c r="T169" i="1"/>
  <c r="AG171" i="1"/>
  <c r="CU171" i="1"/>
  <c r="T171" i="1" s="1"/>
  <c r="AG173" i="1"/>
  <c r="CU173" i="1" s="1"/>
  <c r="T173" i="1"/>
  <c r="AG175" i="1"/>
  <c r="CU175" i="1"/>
  <c r="T175" i="1" s="1"/>
  <c r="AG177" i="1"/>
  <c r="CU177" i="1" s="1"/>
  <c r="T177" i="1"/>
  <c r="AG213" i="1"/>
  <c r="CU213" i="1"/>
  <c r="T213" i="1" s="1"/>
  <c r="AG215" i="1"/>
  <c r="CU215" i="1" s="1"/>
  <c r="T215" i="1" s="1"/>
  <c r="AG217" i="1"/>
  <c r="CU217" i="1"/>
  <c r="T217" i="1" s="1"/>
  <c r="AG219" i="1"/>
  <c r="CU219" i="1" s="1"/>
  <c r="T219" i="1" s="1"/>
  <c r="AG255" i="1"/>
  <c r="CU255" i="1"/>
  <c r="T255" i="1" s="1"/>
  <c r="DY265" i="1" s="1"/>
  <c r="AG257" i="1"/>
  <c r="CU257" i="1" s="1"/>
  <c r="T257" i="1"/>
  <c r="AG259" i="1"/>
  <c r="CU259" i="1"/>
  <c r="T259" i="1" s="1"/>
  <c r="AG261" i="1"/>
  <c r="CU261" i="1" s="1"/>
  <c r="T261" i="1"/>
  <c r="AG263" i="1"/>
  <c r="CU263" i="1"/>
  <c r="T263" i="1" s="1"/>
  <c r="AG329" i="1"/>
  <c r="CU329" i="1"/>
  <c r="T329" i="1" s="1"/>
  <c r="DY331" i="1" s="1"/>
  <c r="AH31" i="1"/>
  <c r="AH33" i="1"/>
  <c r="J32" i="5" s="1"/>
  <c r="CV33" i="1"/>
  <c r="U33" i="1" s="1"/>
  <c r="AH35" i="1"/>
  <c r="AH37" i="1"/>
  <c r="J46" i="5" s="1"/>
  <c r="CV37" i="1"/>
  <c r="U37" i="1" s="1"/>
  <c r="AH39" i="1"/>
  <c r="AH41" i="1"/>
  <c r="J76" i="5" s="1"/>
  <c r="CV41" i="1"/>
  <c r="U41" i="1" s="1"/>
  <c r="AH43" i="1"/>
  <c r="AH45" i="1"/>
  <c r="J104" i="5" s="1"/>
  <c r="CV45" i="1"/>
  <c r="U45" i="1" s="1"/>
  <c r="AH47" i="1"/>
  <c r="AH49" i="1"/>
  <c r="J132" i="5" s="1"/>
  <c r="CV49" i="1"/>
  <c r="U49" i="1" s="1"/>
  <c r="AH85" i="1"/>
  <c r="AH87" i="1"/>
  <c r="J161" i="5" s="1"/>
  <c r="CV87" i="1"/>
  <c r="U87" i="1" s="1"/>
  <c r="AH89" i="1"/>
  <c r="AH91" i="1"/>
  <c r="J175" i="5" s="1"/>
  <c r="CV91" i="1"/>
  <c r="U91" i="1" s="1"/>
  <c r="AH93" i="1"/>
  <c r="AH95" i="1"/>
  <c r="J190" i="5" s="1"/>
  <c r="CV95" i="1"/>
  <c r="U95" i="1" s="1"/>
  <c r="AH97" i="1"/>
  <c r="AH99" i="1"/>
  <c r="J201" i="5" s="1"/>
  <c r="CV99" i="1"/>
  <c r="U99" i="1" s="1"/>
  <c r="AH135" i="1"/>
  <c r="AH137" i="1"/>
  <c r="J222" i="5" s="1"/>
  <c r="CV137" i="1"/>
  <c r="U137" i="1" s="1"/>
  <c r="AH139" i="1"/>
  <c r="AH141" i="1"/>
  <c r="J233" i="5" s="1"/>
  <c r="CV141" i="1"/>
  <c r="U141" i="1" s="1"/>
  <c r="AH143" i="1"/>
  <c r="AH145" i="1"/>
  <c r="J244" i="5" s="1"/>
  <c r="CV145" i="1"/>
  <c r="U145" i="1" s="1"/>
  <c r="AH147" i="1"/>
  <c r="AH149" i="1"/>
  <c r="J255" i="5" s="1"/>
  <c r="CV149" i="1"/>
  <c r="U149" i="1" s="1"/>
  <c r="AH151" i="1"/>
  <c r="AH153" i="1"/>
  <c r="J266" i="5" s="1"/>
  <c r="CV153" i="1"/>
  <c r="U153" i="1" s="1"/>
  <c r="AH155" i="1"/>
  <c r="AH157" i="1"/>
  <c r="J277" i="5" s="1"/>
  <c r="CV157" i="1"/>
  <c r="U157" i="1" s="1"/>
  <c r="AH159" i="1"/>
  <c r="AH161" i="1"/>
  <c r="J292" i="5" s="1"/>
  <c r="CV161" i="1"/>
  <c r="U161" i="1" s="1"/>
  <c r="AH163" i="1"/>
  <c r="AH165" i="1"/>
  <c r="J303" i="5" s="1"/>
  <c r="CV165" i="1"/>
  <c r="U165" i="1" s="1"/>
  <c r="AH167" i="1"/>
  <c r="AH169" i="1"/>
  <c r="J315" i="5" s="1"/>
  <c r="CV169" i="1"/>
  <c r="U169" i="1" s="1"/>
  <c r="AH171" i="1"/>
  <c r="AH173" i="1"/>
  <c r="J326" i="5" s="1"/>
  <c r="CV173" i="1"/>
  <c r="U173" i="1" s="1"/>
  <c r="AH175" i="1"/>
  <c r="AH177" i="1"/>
  <c r="J342" i="5" s="1"/>
  <c r="CV177" i="1"/>
  <c r="U177" i="1" s="1"/>
  <c r="AH213" i="1"/>
  <c r="AH215" i="1"/>
  <c r="J361" i="5" s="1"/>
  <c r="CV215" i="1"/>
  <c r="U215" i="1" s="1"/>
  <c r="AH217" i="1"/>
  <c r="AH219" i="1"/>
  <c r="J369" i="5" s="1"/>
  <c r="CV219" i="1"/>
  <c r="U219" i="1" s="1"/>
  <c r="AH255" i="1"/>
  <c r="AH257" i="1"/>
  <c r="J388" i="5" s="1"/>
  <c r="CV257" i="1"/>
  <c r="U257" i="1" s="1"/>
  <c r="AH259" i="1"/>
  <c r="AH261" i="1"/>
  <c r="J396" i="5" s="1"/>
  <c r="CV261" i="1"/>
  <c r="U261" i="1" s="1"/>
  <c r="AH263" i="1"/>
  <c r="AH329" i="1"/>
  <c r="CV329" i="1" s="1"/>
  <c r="U329" i="1" s="1"/>
  <c r="DZ331" i="1" s="1"/>
  <c r="AI31" i="1"/>
  <c r="J26" i="5" s="1"/>
  <c r="CW31" i="1"/>
  <c r="V31" i="1" s="1"/>
  <c r="AI33" i="1"/>
  <c r="AI35" i="1"/>
  <c r="J40" i="5" s="1"/>
  <c r="CW35" i="1"/>
  <c r="V35" i="1" s="1"/>
  <c r="AI37" i="1"/>
  <c r="AI39" i="1"/>
  <c r="J62" i="5" s="1"/>
  <c r="CW39" i="1"/>
  <c r="V39" i="1" s="1"/>
  <c r="AI41" i="1"/>
  <c r="AI43" i="1"/>
  <c r="J91" i="5" s="1"/>
  <c r="CW43" i="1"/>
  <c r="V43" i="1" s="1"/>
  <c r="AI45" i="1"/>
  <c r="AI47" i="1"/>
  <c r="J119" i="5" s="1"/>
  <c r="CW47" i="1"/>
  <c r="V47" i="1" s="1"/>
  <c r="AI49" i="1"/>
  <c r="AI85" i="1"/>
  <c r="J155" i="5" s="1"/>
  <c r="CW85" i="1"/>
  <c r="V85" i="1" s="1"/>
  <c r="AI87" i="1"/>
  <c r="AI89" i="1"/>
  <c r="J169" i="5" s="1"/>
  <c r="CW89" i="1"/>
  <c r="V89" i="1" s="1"/>
  <c r="AI91" i="1"/>
  <c r="AI93" i="1"/>
  <c r="J183" i="5" s="1"/>
  <c r="CW93" i="1"/>
  <c r="V93" i="1" s="1"/>
  <c r="AI95" i="1"/>
  <c r="AI97" i="1"/>
  <c r="J195" i="5" s="1"/>
  <c r="CW97" i="1"/>
  <c r="V97" i="1" s="1"/>
  <c r="AI99" i="1"/>
  <c r="AI135" i="1"/>
  <c r="J216" i="5" s="1"/>
  <c r="CW135" i="1"/>
  <c r="V135" i="1" s="1"/>
  <c r="AI137" i="1"/>
  <c r="AI139" i="1"/>
  <c r="J227" i="5" s="1"/>
  <c r="CW139" i="1"/>
  <c r="V139" i="1" s="1"/>
  <c r="AI141" i="1"/>
  <c r="AI143" i="1"/>
  <c r="J238" i="5" s="1"/>
  <c r="CW143" i="1"/>
  <c r="V143" i="1" s="1"/>
  <c r="AI145" i="1"/>
  <c r="AI147" i="1"/>
  <c r="J249" i="5" s="1"/>
  <c r="CW147" i="1"/>
  <c r="V147" i="1" s="1"/>
  <c r="AI149" i="1"/>
  <c r="AI151" i="1"/>
  <c r="J260" i="5" s="1"/>
  <c r="CW151" i="1"/>
  <c r="V151" i="1" s="1"/>
  <c r="AI153" i="1"/>
  <c r="AI155" i="1"/>
  <c r="J271" i="5" s="1"/>
  <c r="CW155" i="1"/>
  <c r="V155" i="1" s="1"/>
  <c r="AI157" i="1"/>
  <c r="AI159" i="1"/>
  <c r="J285" i="5" s="1"/>
  <c r="CW159" i="1"/>
  <c r="V159" i="1" s="1"/>
  <c r="AI161" i="1"/>
  <c r="AI163" i="1"/>
  <c r="J297" i="5" s="1"/>
  <c r="CW163" i="1"/>
  <c r="V163" i="1" s="1"/>
  <c r="AI165" i="1"/>
  <c r="AI167" i="1"/>
  <c r="J309" i="5" s="1"/>
  <c r="CW167" i="1"/>
  <c r="V167" i="1" s="1"/>
  <c r="AI169" i="1"/>
  <c r="AI171" i="1"/>
  <c r="J320" i="5" s="1"/>
  <c r="CW171" i="1"/>
  <c r="V171" i="1" s="1"/>
  <c r="AI173" i="1"/>
  <c r="AI175" i="1"/>
  <c r="J335" i="5" s="1"/>
  <c r="CW175" i="1"/>
  <c r="V175" i="1" s="1"/>
  <c r="AI177" i="1"/>
  <c r="AI213" i="1"/>
  <c r="J358" i="5" s="1"/>
  <c r="CW213" i="1"/>
  <c r="V213" i="1" s="1"/>
  <c r="AI215" i="1"/>
  <c r="AI217" i="1"/>
  <c r="J366" i="5" s="1"/>
  <c r="CW217" i="1"/>
  <c r="V217" i="1" s="1"/>
  <c r="AI219" i="1"/>
  <c r="AI255" i="1"/>
  <c r="J381" i="5" s="1"/>
  <c r="CW255" i="1"/>
  <c r="V255" i="1" s="1"/>
  <c r="AI257" i="1"/>
  <c r="AI259" i="1"/>
  <c r="J393" i="5" s="1"/>
  <c r="CW259" i="1"/>
  <c r="V259" i="1" s="1"/>
  <c r="AI261" i="1"/>
  <c r="AI263" i="1"/>
  <c r="J405" i="5" s="1"/>
  <c r="CW263" i="1"/>
  <c r="V263" i="1" s="1"/>
  <c r="AI329" i="1"/>
  <c r="CW329" i="1"/>
  <c r="V329" i="1" s="1"/>
  <c r="EA331" i="1"/>
  <c r="DN331" i="1" s="1"/>
  <c r="AJ31" i="1"/>
  <c r="CX31" i="1" s="1"/>
  <c r="W31" i="1" s="1"/>
  <c r="AJ33" i="1"/>
  <c r="CX33" i="1"/>
  <c r="W33" i="1" s="1"/>
  <c r="AJ35" i="1"/>
  <c r="CX35" i="1" s="1"/>
  <c r="W35" i="1" s="1"/>
  <c r="AJ37" i="1"/>
  <c r="CX37" i="1"/>
  <c r="W37" i="1" s="1"/>
  <c r="AJ39" i="1"/>
  <c r="CX39" i="1" s="1"/>
  <c r="W39" i="1" s="1"/>
  <c r="AJ41" i="1"/>
  <c r="CX41" i="1"/>
  <c r="W41" i="1" s="1"/>
  <c r="AJ43" i="1"/>
  <c r="CX43" i="1" s="1"/>
  <c r="W43" i="1" s="1"/>
  <c r="AJ45" i="1"/>
  <c r="CX45" i="1"/>
  <c r="W45" i="1" s="1"/>
  <c r="AJ47" i="1"/>
  <c r="CX47" i="1" s="1"/>
  <c r="W47" i="1" s="1"/>
  <c r="AJ49" i="1"/>
  <c r="CX49" i="1"/>
  <c r="W49" i="1" s="1"/>
  <c r="AJ85" i="1"/>
  <c r="CX85" i="1" s="1"/>
  <c r="W85" i="1"/>
  <c r="EB101" i="1" s="1"/>
  <c r="AJ87" i="1"/>
  <c r="CX87" i="1"/>
  <c r="W87" i="1" s="1"/>
  <c r="AJ89" i="1"/>
  <c r="CX89" i="1" s="1"/>
  <c r="W89" i="1"/>
  <c r="AJ91" i="1"/>
  <c r="CX91" i="1"/>
  <c r="W91" i="1" s="1"/>
  <c r="AJ93" i="1"/>
  <c r="CX93" i="1" s="1"/>
  <c r="W93" i="1"/>
  <c r="AJ95" i="1"/>
  <c r="CX95" i="1"/>
  <c r="W95" i="1" s="1"/>
  <c r="AJ97" i="1"/>
  <c r="CX97" i="1" s="1"/>
  <c r="W97" i="1"/>
  <c r="AJ99" i="1"/>
  <c r="CX99" i="1"/>
  <c r="W99" i="1" s="1"/>
  <c r="AJ135" i="1"/>
  <c r="CX135" i="1" s="1"/>
  <c r="W135" i="1" s="1"/>
  <c r="AJ137" i="1"/>
  <c r="CX137" i="1"/>
  <c r="W137" i="1" s="1"/>
  <c r="AJ139" i="1"/>
  <c r="CX139" i="1" s="1"/>
  <c r="W139" i="1" s="1"/>
  <c r="AJ141" i="1"/>
  <c r="CX141" i="1"/>
  <c r="W141" i="1" s="1"/>
  <c r="AJ143" i="1"/>
  <c r="CX143" i="1" s="1"/>
  <c r="W143" i="1" s="1"/>
  <c r="AJ145" i="1"/>
  <c r="CX145" i="1"/>
  <c r="W145" i="1" s="1"/>
  <c r="AJ147" i="1"/>
  <c r="CX147" i="1" s="1"/>
  <c r="W147" i="1" s="1"/>
  <c r="AJ149" i="1"/>
  <c r="CX149" i="1"/>
  <c r="W149" i="1" s="1"/>
  <c r="AJ151" i="1"/>
  <c r="CX151" i="1" s="1"/>
  <c r="W151" i="1" s="1"/>
  <c r="AJ153" i="1"/>
  <c r="CX153" i="1"/>
  <c r="W153" i="1" s="1"/>
  <c r="AJ155" i="1"/>
  <c r="CX155" i="1" s="1"/>
  <c r="W155" i="1" s="1"/>
  <c r="AJ157" i="1"/>
  <c r="CX157" i="1"/>
  <c r="W157" i="1" s="1"/>
  <c r="AJ159" i="1"/>
  <c r="CX159" i="1" s="1"/>
  <c r="W159" i="1" s="1"/>
  <c r="AJ161" i="1"/>
  <c r="CX161" i="1"/>
  <c r="W161" i="1" s="1"/>
  <c r="AJ163" i="1"/>
  <c r="CX163" i="1" s="1"/>
  <c r="W163" i="1" s="1"/>
  <c r="AJ165" i="1"/>
  <c r="CX165" i="1"/>
  <c r="W165" i="1" s="1"/>
  <c r="AJ167" i="1"/>
  <c r="CX167" i="1" s="1"/>
  <c r="W167" i="1" s="1"/>
  <c r="AJ169" i="1"/>
  <c r="CX169" i="1"/>
  <c r="W169" i="1" s="1"/>
  <c r="AJ171" i="1"/>
  <c r="CX171" i="1" s="1"/>
  <c r="W171" i="1" s="1"/>
  <c r="AJ173" i="1"/>
  <c r="CX173" i="1"/>
  <c r="W173" i="1" s="1"/>
  <c r="AJ175" i="1"/>
  <c r="CX175" i="1" s="1"/>
  <c r="W175" i="1" s="1"/>
  <c r="AJ177" i="1"/>
  <c r="CX177" i="1"/>
  <c r="W177" i="1" s="1"/>
  <c r="AJ213" i="1"/>
  <c r="CX213" i="1" s="1"/>
  <c r="W213" i="1"/>
  <c r="EB221" i="1" s="1"/>
  <c r="AJ215" i="1"/>
  <c r="CX215" i="1"/>
  <c r="W215" i="1" s="1"/>
  <c r="AJ217" i="1"/>
  <c r="CX217" i="1" s="1"/>
  <c r="W217" i="1"/>
  <c r="AJ219" i="1"/>
  <c r="CX219" i="1"/>
  <c r="W219" i="1" s="1"/>
  <c r="AJ255" i="1"/>
  <c r="CX255" i="1" s="1"/>
  <c r="W255" i="1" s="1"/>
  <c r="AJ257" i="1"/>
  <c r="CX257" i="1"/>
  <c r="W257" i="1" s="1"/>
  <c r="AJ259" i="1"/>
  <c r="CX259" i="1" s="1"/>
  <c r="W259" i="1" s="1"/>
  <c r="AJ261" i="1"/>
  <c r="CX261" i="1"/>
  <c r="W261" i="1" s="1"/>
  <c r="AJ263" i="1"/>
  <c r="CX263" i="1" s="1"/>
  <c r="W263" i="1" s="1"/>
  <c r="AJ329" i="1"/>
  <c r="CX329" i="1" s="1"/>
  <c r="W329" i="1"/>
  <c r="EB331" i="1" s="1"/>
  <c r="DO331" i="1" s="1"/>
  <c r="CY213" i="1"/>
  <c r="X213" i="1"/>
  <c r="CY215" i="1"/>
  <c r="X215" i="1"/>
  <c r="AA361" i="5" s="1"/>
  <c r="CY217" i="1"/>
  <c r="X217" i="1"/>
  <c r="AA365" i="5" s="1"/>
  <c r="CZ169" i="1"/>
  <c r="Y169" i="1" s="1"/>
  <c r="AB315" i="5" s="1"/>
  <c r="CZ171" i="1"/>
  <c r="Y171" i="1" s="1"/>
  <c r="AB319" i="5" s="1"/>
  <c r="CZ177" i="1"/>
  <c r="Y177" i="1" s="1"/>
  <c r="AB342" i="5" s="1"/>
  <c r="CZ213" i="1"/>
  <c r="Y213" i="1"/>
  <c r="AB357" i="5" s="1"/>
  <c r="CZ215" i="1"/>
  <c r="Y215" i="1" s="1"/>
  <c r="AB361" i="5" s="1"/>
  <c r="CZ217" i="1"/>
  <c r="Y217" i="1" s="1"/>
  <c r="AB365" i="5" s="1"/>
  <c r="CZ219" i="1"/>
  <c r="Y219" i="1" s="1"/>
  <c r="AB369" i="5" s="1"/>
  <c r="CZ257" i="1"/>
  <c r="Y257" i="1" s="1"/>
  <c r="AB388" i="5" s="1"/>
  <c r="CZ259" i="1"/>
  <c r="Y259" i="1" s="1"/>
  <c r="AB392" i="5" s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EG51" i="1" s="1"/>
  <c r="FP101" i="1"/>
  <c r="EG101" i="1" s="1"/>
  <c r="FP179" i="1"/>
  <c r="EG179" i="1" s="1"/>
  <c r="FP221" i="1"/>
  <c r="EG221" i="1" s="1"/>
  <c r="FP265" i="1"/>
  <c r="EG265" i="1" s="1"/>
  <c r="FP331" i="1"/>
  <c r="EG331" i="1"/>
  <c r="FR31" i="1"/>
  <c r="FQ51" i="1" s="1"/>
  <c r="FR33" i="1"/>
  <c r="FR35" i="1"/>
  <c r="FR37" i="1"/>
  <c r="FR39" i="1"/>
  <c r="FR41" i="1"/>
  <c r="FR43" i="1"/>
  <c r="FR45" i="1"/>
  <c r="FR47" i="1"/>
  <c r="FR49" i="1"/>
  <c r="FR85" i="1"/>
  <c r="FR87" i="1"/>
  <c r="FQ101" i="1" s="1"/>
  <c r="FR89" i="1"/>
  <c r="FR91" i="1"/>
  <c r="FR93" i="1"/>
  <c r="FR95" i="1"/>
  <c r="FR97" i="1"/>
  <c r="FR99" i="1"/>
  <c r="FR135" i="1"/>
  <c r="FR137" i="1"/>
  <c r="FQ179" i="1" s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R213" i="1"/>
  <c r="FR215" i="1"/>
  <c r="FQ221" i="1" s="1"/>
  <c r="FR217" i="1"/>
  <c r="FR219" i="1"/>
  <c r="FR255" i="1"/>
  <c r="FR257" i="1"/>
  <c r="FR259" i="1"/>
  <c r="FR261" i="1"/>
  <c r="FR263" i="1"/>
  <c r="FQ265" i="1"/>
  <c r="FR329" i="1"/>
  <c r="FQ331" i="1"/>
  <c r="GL31" i="1"/>
  <c r="FR51" i="1" s="1"/>
  <c r="GL33" i="1"/>
  <c r="GL35" i="1"/>
  <c r="GL37" i="1"/>
  <c r="GL39" i="1"/>
  <c r="GL41" i="1"/>
  <c r="GL43" i="1"/>
  <c r="GL45" i="1"/>
  <c r="GL47" i="1"/>
  <c r="GL49" i="1"/>
  <c r="GL85" i="1"/>
  <c r="GL87" i="1"/>
  <c r="GL89" i="1"/>
  <c r="GL91" i="1"/>
  <c r="GL93" i="1"/>
  <c r="GL95" i="1"/>
  <c r="GL97" i="1"/>
  <c r="GL99" i="1"/>
  <c r="FR101" i="1"/>
  <c r="FY101" i="1" s="1"/>
  <c r="GL135" i="1"/>
  <c r="GL137" i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FR179" i="1"/>
  <c r="EI179" i="1" s="1"/>
  <c r="GL213" i="1"/>
  <c r="GL215" i="1"/>
  <c r="GL217" i="1"/>
  <c r="FR221" i="1" s="1"/>
  <c r="GL219" i="1"/>
  <c r="GL255" i="1"/>
  <c r="FR265" i="1" s="1"/>
  <c r="GL257" i="1"/>
  <c r="GL259" i="1"/>
  <c r="GL261" i="1"/>
  <c r="GL263" i="1"/>
  <c r="GL329" i="1"/>
  <c r="FR331" i="1" s="1"/>
  <c r="GV31" i="1"/>
  <c r="HC31" i="1"/>
  <c r="GX31" i="1" s="1"/>
  <c r="GV33" i="1"/>
  <c r="HC33" i="1"/>
  <c r="GX33" i="1" s="1"/>
  <c r="GV35" i="1"/>
  <c r="HC35" i="1"/>
  <c r="GX35" i="1" s="1"/>
  <c r="GV37" i="1"/>
  <c r="HC37" i="1"/>
  <c r="GX37" i="1" s="1"/>
  <c r="GV39" i="1"/>
  <c r="HC39" i="1"/>
  <c r="GX39" i="1" s="1"/>
  <c r="GV41" i="1"/>
  <c r="HC41" i="1"/>
  <c r="GX41" i="1" s="1"/>
  <c r="GV43" i="1"/>
  <c r="HC43" i="1"/>
  <c r="GX43" i="1" s="1"/>
  <c r="GV45" i="1"/>
  <c r="HC45" i="1"/>
  <c r="GX45" i="1" s="1"/>
  <c r="GV47" i="1"/>
  <c r="HC47" i="1"/>
  <c r="GX47" i="1" s="1"/>
  <c r="GV49" i="1"/>
  <c r="HC49" i="1"/>
  <c r="GX49" i="1" s="1"/>
  <c r="GV85" i="1"/>
  <c r="HC85" i="1"/>
  <c r="GX85" i="1" s="1"/>
  <c r="GV87" i="1"/>
  <c r="HC87" i="1"/>
  <c r="GX87" i="1" s="1"/>
  <c r="GV89" i="1"/>
  <c r="HC89" i="1"/>
  <c r="GX89" i="1" s="1"/>
  <c r="GV91" i="1"/>
  <c r="HC91" i="1"/>
  <c r="GX91" i="1" s="1"/>
  <c r="GV93" i="1"/>
  <c r="HC93" i="1"/>
  <c r="GX93" i="1" s="1"/>
  <c r="GV95" i="1"/>
  <c r="HC95" i="1"/>
  <c r="GX95" i="1" s="1"/>
  <c r="GV97" i="1"/>
  <c r="HC97" i="1"/>
  <c r="GX97" i="1" s="1"/>
  <c r="GV99" i="1"/>
  <c r="HC99" i="1"/>
  <c r="GX99" i="1" s="1"/>
  <c r="GV135" i="1"/>
  <c r="HC135" i="1"/>
  <c r="GX135" i="1" s="1"/>
  <c r="GV137" i="1"/>
  <c r="HC137" i="1"/>
  <c r="GX137" i="1" s="1"/>
  <c r="GV139" i="1"/>
  <c r="HC139" i="1"/>
  <c r="GX139" i="1" s="1"/>
  <c r="GV141" i="1"/>
  <c r="HC141" i="1"/>
  <c r="GX141" i="1" s="1"/>
  <c r="GV143" i="1"/>
  <c r="HC143" i="1"/>
  <c r="GX143" i="1" s="1"/>
  <c r="GV145" i="1"/>
  <c r="HC145" i="1"/>
  <c r="GX145" i="1" s="1"/>
  <c r="GV147" i="1"/>
  <c r="HC147" i="1"/>
  <c r="GX147" i="1" s="1"/>
  <c r="GV149" i="1"/>
  <c r="HC149" i="1"/>
  <c r="GX149" i="1" s="1"/>
  <c r="GV151" i="1"/>
  <c r="HC151" i="1"/>
  <c r="GX151" i="1" s="1"/>
  <c r="GV153" i="1"/>
  <c r="HC153" i="1"/>
  <c r="GX153" i="1" s="1"/>
  <c r="GV155" i="1"/>
  <c r="HC155" i="1"/>
  <c r="GX155" i="1" s="1"/>
  <c r="GV157" i="1"/>
  <c r="HC157" i="1"/>
  <c r="GX157" i="1" s="1"/>
  <c r="GV159" i="1"/>
  <c r="HC159" i="1"/>
  <c r="GX159" i="1" s="1"/>
  <c r="GV161" i="1"/>
  <c r="HC161" i="1"/>
  <c r="GX161" i="1" s="1"/>
  <c r="GV163" i="1"/>
  <c r="HC163" i="1"/>
  <c r="GX163" i="1" s="1"/>
  <c r="GV165" i="1"/>
  <c r="HC165" i="1"/>
  <c r="GX165" i="1" s="1"/>
  <c r="GV167" i="1"/>
  <c r="HC167" i="1"/>
  <c r="GX167" i="1" s="1"/>
  <c r="GV169" i="1"/>
  <c r="HC169" i="1"/>
  <c r="GX169" i="1" s="1"/>
  <c r="GV171" i="1"/>
  <c r="HC171" i="1"/>
  <c r="GX171" i="1" s="1"/>
  <c r="GV173" i="1"/>
  <c r="HC173" i="1"/>
  <c r="GX173" i="1" s="1"/>
  <c r="GV175" i="1"/>
  <c r="HC175" i="1"/>
  <c r="GX175" i="1" s="1"/>
  <c r="GV177" i="1"/>
  <c r="HC177" i="1"/>
  <c r="GX177" i="1" s="1"/>
  <c r="GV213" i="1"/>
  <c r="HC213" i="1"/>
  <c r="GX213" i="1" s="1"/>
  <c r="GV215" i="1"/>
  <c r="HC215" i="1"/>
  <c r="GX215" i="1" s="1"/>
  <c r="GV217" i="1"/>
  <c r="HC217" i="1"/>
  <c r="GX217" i="1" s="1"/>
  <c r="GV219" i="1"/>
  <c r="HC219" i="1"/>
  <c r="GX219" i="1" s="1"/>
  <c r="GV255" i="1"/>
  <c r="HC255" i="1"/>
  <c r="GX255" i="1" s="1"/>
  <c r="GV257" i="1"/>
  <c r="HC257" i="1"/>
  <c r="GX257" i="1" s="1"/>
  <c r="GV259" i="1"/>
  <c r="HC259" i="1"/>
  <c r="GX259" i="1" s="1"/>
  <c r="GV261" i="1"/>
  <c r="HC261" i="1"/>
  <c r="GX261" i="1" s="1"/>
  <c r="GV263" i="1"/>
  <c r="HC263" i="1"/>
  <c r="GX263" i="1" s="1"/>
  <c r="GV329" i="1"/>
  <c r="HC329" i="1" s="1"/>
  <c r="GX329" i="1" s="1"/>
  <c r="GB331" i="1" s="1"/>
  <c r="GN41" i="1"/>
  <c r="GN43" i="1"/>
  <c r="GN45" i="1"/>
  <c r="GN49" i="1"/>
  <c r="GN85" i="1"/>
  <c r="GN87" i="1"/>
  <c r="GN89" i="1"/>
  <c r="GN93" i="1"/>
  <c r="GN97" i="1"/>
  <c r="GN99" i="1"/>
  <c r="GN213" i="1"/>
  <c r="GN215" i="1"/>
  <c r="GN217" i="1"/>
  <c r="GN329" i="1"/>
  <c r="FT331" i="1" s="1"/>
  <c r="GO31" i="1"/>
  <c r="GO33" i="1"/>
  <c r="GO35" i="1"/>
  <c r="GO37" i="1"/>
  <c r="GO39" i="1"/>
  <c r="GO47" i="1"/>
  <c r="GO91" i="1"/>
  <c r="GO95" i="1"/>
  <c r="GO135" i="1"/>
  <c r="GO137" i="1"/>
  <c r="FU179" i="1" s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GO213" i="1"/>
  <c r="GO215" i="1"/>
  <c r="FU221" i="1" s="1"/>
  <c r="GO217" i="1"/>
  <c r="GO219" i="1"/>
  <c r="GO255" i="1"/>
  <c r="GO257" i="1"/>
  <c r="GO259" i="1"/>
  <c r="GO261" i="1"/>
  <c r="FU265" i="1" s="1"/>
  <c r="GO263" i="1"/>
  <c r="GO329" i="1"/>
  <c r="FU331" i="1"/>
  <c r="EL331" i="1" s="1"/>
  <c r="GP31" i="1"/>
  <c r="GP33" i="1"/>
  <c r="GP35" i="1"/>
  <c r="GP37" i="1"/>
  <c r="GP39" i="1"/>
  <c r="GP41" i="1"/>
  <c r="GP43" i="1"/>
  <c r="GP45" i="1"/>
  <c r="GP47" i="1"/>
  <c r="GP49" i="1"/>
  <c r="FV51" i="1"/>
  <c r="EM51" i="1" s="1"/>
  <c r="GP85" i="1"/>
  <c r="GP87" i="1"/>
  <c r="GP89" i="1"/>
  <c r="FV101" i="1" s="1"/>
  <c r="GP91" i="1"/>
  <c r="GP93" i="1"/>
  <c r="GP95" i="1"/>
  <c r="GP97" i="1"/>
  <c r="GP99" i="1"/>
  <c r="GP135" i="1"/>
  <c r="FV179" i="1" s="1"/>
  <c r="GP137" i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GP213" i="1"/>
  <c r="GP215" i="1"/>
  <c r="GP217" i="1"/>
  <c r="GP219" i="1"/>
  <c r="FV221" i="1"/>
  <c r="EM221" i="1" s="1"/>
  <c r="GP255" i="1"/>
  <c r="FV265" i="1" s="1"/>
  <c r="GP257" i="1"/>
  <c r="GP259" i="1"/>
  <c r="GP261" i="1"/>
  <c r="GP263" i="1"/>
  <c r="FW331" i="1"/>
  <c r="EN331" i="1" s="1"/>
  <c r="GC51" i="1"/>
  <c r="ET51" i="1"/>
  <c r="ET294" i="1" s="1"/>
  <c r="GC101" i="1"/>
  <c r="ET101" i="1"/>
  <c r="ET82" i="1" s="1"/>
  <c r="GC179" i="1"/>
  <c r="ET179" i="1"/>
  <c r="ET132" i="1" s="1"/>
  <c r="GC221" i="1"/>
  <c r="ET221" i="1"/>
  <c r="GC265" i="1"/>
  <c r="ET265" i="1"/>
  <c r="GC331" i="1"/>
  <c r="ET331" i="1" s="1"/>
  <c r="GD51" i="1"/>
  <c r="EU51" i="1" s="1"/>
  <c r="GD101" i="1"/>
  <c r="EU101" i="1" s="1"/>
  <c r="GD179" i="1"/>
  <c r="EU179" i="1" s="1"/>
  <c r="GD221" i="1"/>
  <c r="EU221" i="1" s="1"/>
  <c r="GD265" i="1"/>
  <c r="EU265" i="1" s="1"/>
  <c r="GD331" i="1"/>
  <c r="EU331" i="1"/>
  <c r="EU325" i="1" s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/>
  <c r="C294" i="1"/>
  <c r="C22" i="1"/>
  <c r="D294" i="1"/>
  <c r="D22" i="1"/>
  <c r="E22" i="1"/>
  <c r="F294" i="1"/>
  <c r="F22" i="1" s="1"/>
  <c r="G294" i="1"/>
  <c r="AG414" i="5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B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/>
  <c r="C51" i="1"/>
  <c r="C28" i="1"/>
  <c r="D51" i="1"/>
  <c r="D28" i="1"/>
  <c r="E28" i="1"/>
  <c r="F51" i="1"/>
  <c r="F28" i="1" s="1"/>
  <c r="G51" i="1"/>
  <c r="C148" i="5" s="1"/>
  <c r="S28" i="1"/>
  <c r="Z28" i="1"/>
  <c r="AA28" i="1"/>
  <c r="AF28" i="1"/>
  <c r="AM28" i="1"/>
  <c r="AN28" i="1"/>
  <c r="AO28" i="1"/>
  <c r="AP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R28" i="1"/>
  <c r="DS28" i="1"/>
  <c r="EE28" i="1"/>
  <c r="EF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GC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C32" i="1"/>
  <c r="D32" i="1"/>
  <c r="AB32" i="1"/>
  <c r="C33" i="1"/>
  <c r="D33" i="1"/>
  <c r="C34" i="1"/>
  <c r="D34" i="1"/>
  <c r="AB34" i="1"/>
  <c r="C35" i="1"/>
  <c r="D35" i="1"/>
  <c r="C36" i="1"/>
  <c r="D36" i="1"/>
  <c r="AB36" i="1"/>
  <c r="C37" i="1"/>
  <c r="D37" i="1"/>
  <c r="C38" i="1"/>
  <c r="D38" i="1"/>
  <c r="AB38" i="1"/>
  <c r="C39" i="1"/>
  <c r="D39" i="1"/>
  <c r="C40" i="1"/>
  <c r="D40" i="1"/>
  <c r="AB40" i="1"/>
  <c r="C41" i="1"/>
  <c r="D41" i="1"/>
  <c r="AB41" i="1"/>
  <c r="E76" i="5" s="1"/>
  <c r="C42" i="1"/>
  <c r="D42" i="1"/>
  <c r="AB42" i="1"/>
  <c r="C43" i="1"/>
  <c r="D43" i="1"/>
  <c r="C44" i="1"/>
  <c r="D44" i="1"/>
  <c r="AB44" i="1"/>
  <c r="C45" i="1"/>
  <c r="D45" i="1"/>
  <c r="AB45" i="1"/>
  <c r="E104" i="5" s="1"/>
  <c r="C46" i="1"/>
  <c r="D46" i="1"/>
  <c r="AB46" i="1"/>
  <c r="C47" i="1"/>
  <c r="D47" i="1"/>
  <c r="C48" i="1"/>
  <c r="D48" i="1"/>
  <c r="AB48" i="1"/>
  <c r="C49" i="1"/>
  <c r="D49" i="1"/>
  <c r="F55" i="1"/>
  <c r="F60" i="1"/>
  <c r="F64" i="1"/>
  <c r="F66" i="1"/>
  <c r="F67" i="1"/>
  <c r="D80" i="1"/>
  <c r="B101" i="1"/>
  <c r="B82" i="1"/>
  <c r="C101" i="1"/>
  <c r="C82" i="1"/>
  <c r="D101" i="1"/>
  <c r="D82" i="1"/>
  <c r="E82" i="1"/>
  <c r="F101" i="1"/>
  <c r="F82" i="1" s="1"/>
  <c r="G101" i="1"/>
  <c r="C209" i="5" s="1"/>
  <c r="P82" i="1"/>
  <c r="S82" i="1"/>
  <c r="V82" i="1"/>
  <c r="X82" i="1"/>
  <c r="Z82" i="1"/>
  <c r="AA82" i="1"/>
  <c r="AC82" i="1"/>
  <c r="AF82" i="1"/>
  <c r="AI82" i="1"/>
  <c r="AK82" i="1"/>
  <c r="AM82" i="1"/>
  <c r="AN82" i="1"/>
  <c r="AO82" i="1"/>
  <c r="AP82" i="1"/>
  <c r="AV82" i="1"/>
  <c r="AW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CE82" i="1"/>
  <c r="CF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R82" i="1"/>
  <c r="DS82" i="1"/>
  <c r="EE82" i="1"/>
  <c r="EF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R82" i="1"/>
  <c r="GC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C86" i="1"/>
  <c r="D86" i="1"/>
  <c r="AB86" i="1"/>
  <c r="C87" i="1"/>
  <c r="D87" i="1"/>
  <c r="C88" i="1"/>
  <c r="D88" i="1"/>
  <c r="AB88" i="1"/>
  <c r="C89" i="1"/>
  <c r="D89" i="1"/>
  <c r="C90" i="1"/>
  <c r="D90" i="1"/>
  <c r="AB90" i="1"/>
  <c r="C91" i="1"/>
  <c r="D91" i="1"/>
  <c r="C92" i="1"/>
  <c r="D92" i="1"/>
  <c r="AB92" i="1"/>
  <c r="C93" i="1"/>
  <c r="D93" i="1"/>
  <c r="AB94" i="1"/>
  <c r="AB95" i="1"/>
  <c r="E190" i="5" s="1"/>
  <c r="C96" i="1"/>
  <c r="D96" i="1"/>
  <c r="AB96" i="1"/>
  <c r="C97" i="1"/>
  <c r="D97" i="1"/>
  <c r="C98" i="1"/>
  <c r="D98" i="1"/>
  <c r="AB98" i="1"/>
  <c r="C99" i="1"/>
  <c r="D99" i="1"/>
  <c r="F104" i="1"/>
  <c r="F105" i="1"/>
  <c r="F106" i="1"/>
  <c r="F107" i="1"/>
  <c r="F110" i="1"/>
  <c r="F114" i="1"/>
  <c r="F116" i="1"/>
  <c r="F117" i="1"/>
  <c r="F124" i="1"/>
  <c r="F126" i="1"/>
  <c r="D130" i="1"/>
  <c r="B179" i="1"/>
  <c r="B132" i="1"/>
  <c r="C179" i="1"/>
  <c r="C132" i="1"/>
  <c r="D179" i="1"/>
  <c r="D132" i="1"/>
  <c r="E132" i="1"/>
  <c r="F179" i="1"/>
  <c r="F132" i="1" s="1"/>
  <c r="G179" i="1"/>
  <c r="C351" i="5" s="1"/>
  <c r="Z132" i="1"/>
  <c r="AA132" i="1"/>
  <c r="AM132" i="1"/>
  <c r="AN132" i="1"/>
  <c r="AO132" i="1"/>
  <c r="AP132" i="1"/>
  <c r="AT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CC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R132" i="1"/>
  <c r="DS132" i="1"/>
  <c r="EE132" i="1"/>
  <c r="EF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R132" i="1"/>
  <c r="GC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6" i="1"/>
  <c r="C138" i="1"/>
  <c r="D138" i="1"/>
  <c r="AB138" i="1"/>
  <c r="C139" i="1"/>
  <c r="D139" i="1"/>
  <c r="AB140" i="1"/>
  <c r="C142" i="1"/>
  <c r="D142" i="1"/>
  <c r="AB142" i="1"/>
  <c r="C143" i="1"/>
  <c r="D143" i="1"/>
  <c r="AB144" i="1"/>
  <c r="C146" i="1"/>
  <c r="D146" i="1"/>
  <c r="AB146" i="1"/>
  <c r="C147" i="1"/>
  <c r="D147" i="1"/>
  <c r="AB148" i="1"/>
  <c r="C150" i="1"/>
  <c r="D150" i="1"/>
  <c r="AB150" i="1"/>
  <c r="C151" i="1"/>
  <c r="D151" i="1"/>
  <c r="AB152" i="1"/>
  <c r="C154" i="1"/>
  <c r="D154" i="1"/>
  <c r="AB154" i="1"/>
  <c r="C155" i="1"/>
  <c r="D155" i="1"/>
  <c r="C156" i="1"/>
  <c r="D156" i="1"/>
  <c r="AB156" i="1"/>
  <c r="C157" i="1"/>
  <c r="D157" i="1"/>
  <c r="C158" i="1"/>
  <c r="D158" i="1"/>
  <c r="AB158" i="1"/>
  <c r="C159" i="1"/>
  <c r="D159" i="1"/>
  <c r="AB160" i="1"/>
  <c r="C162" i="1"/>
  <c r="D162" i="1"/>
  <c r="AB162" i="1"/>
  <c r="C163" i="1"/>
  <c r="D163" i="1"/>
  <c r="AB164" i="1"/>
  <c r="AB165" i="1"/>
  <c r="E303" i="5" s="1"/>
  <c r="C166" i="1"/>
  <c r="D166" i="1"/>
  <c r="AB166" i="1"/>
  <c r="C167" i="1"/>
  <c r="D167" i="1"/>
  <c r="AB167" i="1"/>
  <c r="E308" i="5" s="1"/>
  <c r="AB168" i="1"/>
  <c r="AB169" i="1"/>
  <c r="E315" i="5" s="1"/>
  <c r="C170" i="1"/>
  <c r="D170" i="1"/>
  <c r="AB170" i="1"/>
  <c r="C171" i="1"/>
  <c r="D171" i="1"/>
  <c r="AB171" i="1"/>
  <c r="E319" i="5" s="1"/>
  <c r="C172" i="1"/>
  <c r="D172" i="1"/>
  <c r="AB172" i="1"/>
  <c r="C173" i="1"/>
  <c r="D173" i="1"/>
  <c r="AB173" i="1"/>
  <c r="E326" i="5" s="1"/>
  <c r="C174" i="1"/>
  <c r="D174" i="1"/>
  <c r="AB174" i="1"/>
  <c r="C175" i="1"/>
  <c r="D175" i="1"/>
  <c r="AB175" i="1"/>
  <c r="E334" i="5" s="1"/>
  <c r="C176" i="1"/>
  <c r="D176" i="1"/>
  <c r="AB176" i="1"/>
  <c r="C177" i="1"/>
  <c r="D177" i="1"/>
  <c r="AB177" i="1"/>
  <c r="E342" i="5" s="1"/>
  <c r="F183" i="1"/>
  <c r="F188" i="1"/>
  <c r="F192" i="1"/>
  <c r="P192" i="1"/>
  <c r="F195" i="1"/>
  <c r="F197" i="1"/>
  <c r="D208" i="1"/>
  <c r="B221" i="1"/>
  <c r="B210" i="1"/>
  <c r="C221" i="1"/>
  <c r="C210" i="1"/>
  <c r="D221" i="1"/>
  <c r="D210" i="1"/>
  <c r="E210" i="1"/>
  <c r="F221" i="1"/>
  <c r="F210" i="1" s="1"/>
  <c r="G221" i="1"/>
  <c r="G210" i="1" s="1"/>
  <c r="R210" i="1"/>
  <c r="V210" i="1"/>
  <c r="X210" i="1"/>
  <c r="Z210" i="1"/>
  <c r="AA210" i="1"/>
  <c r="AE210" i="1"/>
  <c r="AI210" i="1"/>
  <c r="AK210" i="1"/>
  <c r="AM210" i="1"/>
  <c r="AN210" i="1"/>
  <c r="AO210" i="1"/>
  <c r="AT210" i="1"/>
  <c r="AU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CC210" i="1"/>
  <c r="CD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K210" i="1"/>
  <c r="DR210" i="1"/>
  <c r="DS210" i="1"/>
  <c r="DX210" i="1"/>
  <c r="EE210" i="1"/>
  <c r="EF210" i="1"/>
  <c r="ET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V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3" i="1"/>
  <c r="E357" i="5" s="1"/>
  <c r="AB214" i="1"/>
  <c r="AB215" i="1"/>
  <c r="E361" i="5" s="1"/>
  <c r="AB216" i="1"/>
  <c r="AB217" i="1"/>
  <c r="E365" i="5" s="1"/>
  <c r="AB218" i="1"/>
  <c r="AB219" i="1"/>
  <c r="E369" i="5" s="1"/>
  <c r="F225" i="1"/>
  <c r="F234" i="1"/>
  <c r="P234" i="1"/>
  <c r="F235" i="1"/>
  <c r="P236" i="1"/>
  <c r="F237" i="1"/>
  <c r="F239" i="1"/>
  <c r="F240" i="1"/>
  <c r="F244" i="1"/>
  <c r="F246" i="1"/>
  <c r="D250" i="1"/>
  <c r="B265" i="1"/>
  <c r="B252" i="1"/>
  <c r="C265" i="1"/>
  <c r="C252" i="1"/>
  <c r="D265" i="1"/>
  <c r="D252" i="1"/>
  <c r="E252" i="1"/>
  <c r="F265" i="1"/>
  <c r="F252" i="1" s="1"/>
  <c r="G265" i="1"/>
  <c r="C409" i="5" s="1"/>
  <c r="V252" i="1"/>
  <c r="W252" i="1"/>
  <c r="Z252" i="1"/>
  <c r="AA252" i="1"/>
  <c r="AI252" i="1"/>
  <c r="AJ252" i="1"/>
  <c r="AM252" i="1"/>
  <c r="AN252" i="1"/>
  <c r="AO252" i="1"/>
  <c r="AQ252" i="1"/>
  <c r="AU252" i="1"/>
  <c r="AX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Z252" i="1"/>
  <c r="CD252" i="1"/>
  <c r="CG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R252" i="1"/>
  <c r="DS252" i="1"/>
  <c r="EE252" i="1"/>
  <c r="EF252" i="1"/>
  <c r="ET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Q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AB254" i="1"/>
  <c r="C255" i="1"/>
  <c r="D255" i="1"/>
  <c r="AB255" i="1"/>
  <c r="E380" i="5" s="1"/>
  <c r="AB256" i="1"/>
  <c r="AB257" i="1"/>
  <c r="E388" i="5" s="1"/>
  <c r="AB258" i="1"/>
  <c r="AB259" i="1"/>
  <c r="E392" i="5" s="1"/>
  <c r="C260" i="1"/>
  <c r="D260" i="1"/>
  <c r="AB260" i="1"/>
  <c r="C261" i="1"/>
  <c r="D261" i="1"/>
  <c r="AB261" i="1"/>
  <c r="E396" i="5" s="1"/>
  <c r="AB262" i="1"/>
  <c r="AB263" i="1"/>
  <c r="E404" i="5" s="1"/>
  <c r="F269" i="1"/>
  <c r="F272" i="1"/>
  <c r="F275" i="1"/>
  <c r="F278" i="1"/>
  <c r="P278" i="1"/>
  <c r="F281" i="1"/>
  <c r="F284" i="1"/>
  <c r="F288" i="1"/>
  <c r="F289" i="1"/>
  <c r="F307" i="1"/>
  <c r="D323" i="1"/>
  <c r="B331" i="1"/>
  <c r="B325" i="1" s="1"/>
  <c r="C331" i="1"/>
  <c r="C325" i="1" s="1"/>
  <c r="D331" i="1"/>
  <c r="D325" i="1" s="1"/>
  <c r="E325" i="1"/>
  <c r="F331" i="1"/>
  <c r="F325" i="1"/>
  <c r="G331" i="1"/>
  <c r="G325" i="1"/>
  <c r="Q325" i="1"/>
  <c r="R325" i="1"/>
  <c r="T325" i="1"/>
  <c r="U325" i="1"/>
  <c r="V325" i="1"/>
  <c r="W325" i="1"/>
  <c r="Y325" i="1"/>
  <c r="Z325" i="1"/>
  <c r="AA325" i="1"/>
  <c r="AD325" i="1"/>
  <c r="AE325" i="1"/>
  <c r="AG325" i="1"/>
  <c r="AH325" i="1"/>
  <c r="AI325" i="1"/>
  <c r="AJ325" i="1"/>
  <c r="AL325" i="1"/>
  <c r="AM325" i="1"/>
  <c r="AN325" i="1"/>
  <c r="AP325" i="1"/>
  <c r="AQ325" i="1"/>
  <c r="AS325" i="1"/>
  <c r="AT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B325" i="1"/>
  <c r="CC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H325" i="1"/>
  <c r="DN325" i="1"/>
  <c r="DR325" i="1"/>
  <c r="DS325" i="1"/>
  <c r="DU325" i="1"/>
  <c r="EA325" i="1"/>
  <c r="EB325" i="1"/>
  <c r="EE325" i="1"/>
  <c r="EF325" i="1"/>
  <c r="EG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Q325" i="1"/>
  <c r="FU325" i="1"/>
  <c r="FW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P334" i="1"/>
  <c r="P335" i="1"/>
  <c r="F340" i="1"/>
  <c r="F341" i="1"/>
  <c r="F343" i="1"/>
  <c r="F344" i="1"/>
  <c r="F345" i="1"/>
  <c r="F347" i="1"/>
  <c r="P347" i="1"/>
  <c r="F348" i="1"/>
  <c r="F349" i="1"/>
  <c r="F351" i="1"/>
  <c r="F352" i="1"/>
  <c r="F353" i="1"/>
  <c r="F354" i="1"/>
  <c r="P354" i="1"/>
  <c r="F355" i="1"/>
  <c r="F357" i="1"/>
  <c r="F373" i="1"/>
  <c r="E17" i="2"/>
  <c r="F17" i="2"/>
  <c r="G17" i="2"/>
  <c r="FU132" i="1" l="1"/>
  <c r="EL179" i="1"/>
  <c r="GB325" i="1"/>
  <c r="ES331" i="1"/>
  <c r="FR252" i="1"/>
  <c r="EI265" i="1"/>
  <c r="EP101" i="1"/>
  <c r="FY82" i="1"/>
  <c r="P105" i="1"/>
  <c r="EG82" i="1"/>
  <c r="DO221" i="1"/>
  <c r="EB210" i="1"/>
  <c r="DJ331" i="1"/>
  <c r="DW325" i="1"/>
  <c r="DX331" i="1"/>
  <c r="CZ329" i="1"/>
  <c r="Y329" i="1" s="1"/>
  <c r="ED331" i="1" s="1"/>
  <c r="CY329" i="1"/>
  <c r="X329" i="1" s="1"/>
  <c r="EC331" i="1" s="1"/>
  <c r="U380" i="5"/>
  <c r="P117" i="1"/>
  <c r="EU82" i="1"/>
  <c r="EL265" i="1"/>
  <c r="FU252" i="1"/>
  <c r="P281" i="1"/>
  <c r="EU252" i="1"/>
  <c r="P67" i="1"/>
  <c r="EU294" i="1"/>
  <c r="EU28" i="1"/>
  <c r="EN325" i="1"/>
  <c r="P336" i="1"/>
  <c r="EM179" i="1"/>
  <c r="FV132" i="1"/>
  <c r="EL325" i="1"/>
  <c r="P349" i="1"/>
  <c r="U17" i="2" s="1"/>
  <c r="GB265" i="1"/>
  <c r="GB221" i="1"/>
  <c r="GB179" i="1"/>
  <c r="GB101" i="1"/>
  <c r="GB51" i="1"/>
  <c r="P189" i="1"/>
  <c r="EI132" i="1"/>
  <c r="GA265" i="1"/>
  <c r="FQ210" i="1"/>
  <c r="GA221" i="1"/>
  <c r="EH221" i="1"/>
  <c r="EG252" i="1"/>
  <c r="P269" i="1"/>
  <c r="P55" i="1"/>
  <c r="EG28" i="1"/>
  <c r="EG294" i="1"/>
  <c r="DO325" i="1"/>
  <c r="P355" i="1"/>
  <c r="EB265" i="1"/>
  <c r="DO101" i="1"/>
  <c r="EB82" i="1"/>
  <c r="EB51" i="1"/>
  <c r="DL331" i="1"/>
  <c r="DY325" i="1"/>
  <c r="DI331" i="1"/>
  <c r="DV325" i="1"/>
  <c r="U396" i="5"/>
  <c r="EM265" i="1"/>
  <c r="FV252" i="1"/>
  <c r="EM294" i="1"/>
  <c r="P70" i="1"/>
  <c r="EM28" i="1"/>
  <c r="EI221" i="1"/>
  <c r="FR210" i="1"/>
  <c r="GA51" i="1"/>
  <c r="FQ28" i="1"/>
  <c r="EH51" i="1"/>
  <c r="P225" i="1"/>
  <c r="EG210" i="1"/>
  <c r="EB179" i="1"/>
  <c r="P237" i="1"/>
  <c r="EU210" i="1"/>
  <c r="P344" i="1"/>
  <c r="ET325" i="1"/>
  <c r="FU210" i="1"/>
  <c r="EL221" i="1"/>
  <c r="FT325" i="1"/>
  <c r="EK331" i="1"/>
  <c r="EI51" i="1"/>
  <c r="FY51" i="1"/>
  <c r="FR28" i="1"/>
  <c r="P195" i="1"/>
  <c r="EU132" i="1"/>
  <c r="P307" i="1"/>
  <c r="ET22" i="1"/>
  <c r="ET360" i="1"/>
  <c r="P240" i="1"/>
  <c r="EM210" i="1"/>
  <c r="EM101" i="1"/>
  <c r="FV82" i="1"/>
  <c r="FY331" i="1"/>
  <c r="FR325" i="1"/>
  <c r="EI331" i="1"/>
  <c r="GA331" i="1"/>
  <c r="FZ331" i="1"/>
  <c r="GA179" i="1"/>
  <c r="EH179" i="1"/>
  <c r="FQ132" i="1"/>
  <c r="EH101" i="1"/>
  <c r="FQ82" i="1"/>
  <c r="GA101" i="1"/>
  <c r="P183" i="1"/>
  <c r="EG132" i="1"/>
  <c r="DM331" i="1"/>
  <c r="DZ325" i="1"/>
  <c r="DL265" i="1"/>
  <c r="DY252" i="1"/>
  <c r="K366" i="5"/>
  <c r="Z365" i="5"/>
  <c r="Z357" i="5"/>
  <c r="K358" i="5"/>
  <c r="J343" i="5"/>
  <c r="CW177" i="1"/>
  <c r="V177" i="1" s="1"/>
  <c r="J327" i="5"/>
  <c r="CW173" i="1"/>
  <c r="V173" i="1" s="1"/>
  <c r="J316" i="5"/>
  <c r="CW169" i="1"/>
  <c r="V169" i="1" s="1"/>
  <c r="J304" i="5"/>
  <c r="CW165" i="1"/>
  <c r="V165" i="1" s="1"/>
  <c r="J293" i="5"/>
  <c r="CW161" i="1"/>
  <c r="V161" i="1" s="1"/>
  <c r="J278" i="5"/>
  <c r="CW157" i="1"/>
  <c r="V157" i="1" s="1"/>
  <c r="J267" i="5"/>
  <c r="CW153" i="1"/>
  <c r="V153" i="1" s="1"/>
  <c r="J256" i="5"/>
  <c r="CW149" i="1"/>
  <c r="V149" i="1" s="1"/>
  <c r="J245" i="5"/>
  <c r="CW145" i="1"/>
  <c r="V145" i="1" s="1"/>
  <c r="J234" i="5"/>
  <c r="CW141" i="1"/>
  <c r="V141" i="1" s="1"/>
  <c r="J223" i="5"/>
  <c r="CW137" i="1"/>
  <c r="V137" i="1" s="1"/>
  <c r="K396" i="5"/>
  <c r="Y396" i="5"/>
  <c r="Y388" i="5"/>
  <c r="K388" i="5"/>
  <c r="J365" i="5"/>
  <c r="CV217" i="1"/>
  <c r="U217" i="1" s="1"/>
  <c r="J357" i="5"/>
  <c r="CV213" i="1"/>
  <c r="U213" i="1" s="1"/>
  <c r="Y132" i="5"/>
  <c r="K132" i="5"/>
  <c r="Y104" i="5"/>
  <c r="K104" i="5"/>
  <c r="Y76" i="5"/>
  <c r="K76" i="5"/>
  <c r="Y46" i="5"/>
  <c r="K46" i="5"/>
  <c r="Y32" i="5"/>
  <c r="K32" i="5"/>
  <c r="DY179" i="1"/>
  <c r="X404" i="5"/>
  <c r="I405" i="5"/>
  <c r="I393" i="5"/>
  <c r="X392" i="5"/>
  <c r="X380" i="5"/>
  <c r="I381" i="5"/>
  <c r="DW265" i="1"/>
  <c r="X342" i="5"/>
  <c r="I343" i="5"/>
  <c r="X326" i="5"/>
  <c r="I327" i="5"/>
  <c r="X315" i="5"/>
  <c r="I316" i="5"/>
  <c r="X303" i="5"/>
  <c r="I304" i="5"/>
  <c r="I77" i="5"/>
  <c r="X76" i="5"/>
  <c r="X25" i="5"/>
  <c r="I26" i="5"/>
  <c r="V404" i="5"/>
  <c r="H404" i="5"/>
  <c r="CY263" i="1"/>
  <c r="X263" i="1" s="1"/>
  <c r="AA404" i="5" s="1"/>
  <c r="H396" i="5"/>
  <c r="V396" i="5"/>
  <c r="CY261" i="1"/>
  <c r="X261" i="1" s="1"/>
  <c r="AA396" i="5" s="1"/>
  <c r="V392" i="5"/>
  <c r="H392" i="5"/>
  <c r="CY259" i="1"/>
  <c r="X259" i="1" s="1"/>
  <c r="AA392" i="5" s="1"/>
  <c r="H388" i="5"/>
  <c r="V388" i="5"/>
  <c r="CY257" i="1"/>
  <c r="X257" i="1" s="1"/>
  <c r="AA388" i="5" s="1"/>
  <c r="V380" i="5"/>
  <c r="H409" i="5" s="1"/>
  <c r="H380" i="5"/>
  <c r="CY255" i="1"/>
  <c r="X255" i="1" s="1"/>
  <c r="F369" i="5"/>
  <c r="CR219" i="1"/>
  <c r="Q219" i="1" s="1"/>
  <c r="F365" i="5"/>
  <c r="CR217" i="1"/>
  <c r="Q217" i="1" s="1"/>
  <c r="F361" i="5"/>
  <c r="CR215" i="1"/>
  <c r="Q215" i="1" s="1"/>
  <c r="F357" i="5"/>
  <c r="CR213" i="1"/>
  <c r="Q213" i="1" s="1"/>
  <c r="V334" i="5"/>
  <c r="H334" i="5"/>
  <c r="CY175" i="1"/>
  <c r="X175" i="1" s="1"/>
  <c r="AA334" i="5" s="1"/>
  <c r="U334" i="5"/>
  <c r="CP175" i="1"/>
  <c r="O175" i="1" s="1"/>
  <c r="F319" i="5"/>
  <c r="CR171" i="1"/>
  <c r="Q171" i="1" s="1"/>
  <c r="V308" i="5"/>
  <c r="H308" i="5"/>
  <c r="CY167" i="1"/>
  <c r="X167" i="1" s="1"/>
  <c r="AA308" i="5" s="1"/>
  <c r="U308" i="5"/>
  <c r="U296" i="5"/>
  <c r="U284" i="5"/>
  <c r="U270" i="5"/>
  <c r="U259" i="5"/>
  <c r="U248" i="5"/>
  <c r="U90" i="5"/>
  <c r="G252" i="1"/>
  <c r="GD132" i="1"/>
  <c r="G132" i="1"/>
  <c r="P114" i="1"/>
  <c r="GD82" i="1"/>
  <c r="G82" i="1"/>
  <c r="P64" i="1"/>
  <c r="GD28" i="1"/>
  <c r="FV28" i="1"/>
  <c r="ET28" i="1"/>
  <c r="G28" i="1"/>
  <c r="G22" i="1"/>
  <c r="FY265" i="1"/>
  <c r="FY179" i="1"/>
  <c r="FX331" i="1"/>
  <c r="EI101" i="1"/>
  <c r="EH331" i="1"/>
  <c r="EH265" i="1"/>
  <c r="CZ261" i="1"/>
  <c r="Y261" i="1" s="1"/>
  <c r="AB396" i="5" s="1"/>
  <c r="CZ255" i="1"/>
  <c r="Y255" i="1" s="1"/>
  <c r="CZ165" i="1"/>
  <c r="Y165" i="1" s="1"/>
  <c r="AB303" i="5" s="1"/>
  <c r="AA357" i="5"/>
  <c r="Z334" i="5"/>
  <c r="K335" i="5"/>
  <c r="Z319" i="5"/>
  <c r="K320" i="5"/>
  <c r="Z308" i="5"/>
  <c r="K309" i="5"/>
  <c r="Z296" i="5"/>
  <c r="K297" i="5"/>
  <c r="Z284" i="5"/>
  <c r="K285" i="5"/>
  <c r="Z270" i="5"/>
  <c r="K271" i="5"/>
  <c r="Z259" i="5"/>
  <c r="K260" i="5"/>
  <c r="Z248" i="5"/>
  <c r="K249" i="5"/>
  <c r="Z237" i="5"/>
  <c r="K238" i="5"/>
  <c r="Z226" i="5"/>
  <c r="K227" i="5"/>
  <c r="Z215" i="5"/>
  <c r="K216" i="5"/>
  <c r="EA179" i="1"/>
  <c r="J202" i="5"/>
  <c r="CW99" i="1"/>
  <c r="V99" i="1" s="1"/>
  <c r="J191" i="5"/>
  <c r="CW95" i="1"/>
  <c r="V95" i="1" s="1"/>
  <c r="J176" i="5"/>
  <c r="CW91" i="1"/>
  <c r="V91" i="1" s="1"/>
  <c r="J162" i="5"/>
  <c r="CW87" i="1"/>
  <c r="V87" i="1" s="1"/>
  <c r="K369" i="5"/>
  <c r="Y369" i="5"/>
  <c r="K361" i="5"/>
  <c r="Y361" i="5"/>
  <c r="J334" i="5"/>
  <c r="CV175" i="1"/>
  <c r="U175" i="1" s="1"/>
  <c r="J319" i="5"/>
  <c r="CV171" i="1"/>
  <c r="U171" i="1" s="1"/>
  <c r="J308" i="5"/>
  <c r="CV167" i="1"/>
  <c r="U167" i="1" s="1"/>
  <c r="J296" i="5"/>
  <c r="CV163" i="1"/>
  <c r="U163" i="1" s="1"/>
  <c r="J284" i="5"/>
  <c r="CV159" i="1"/>
  <c r="U159" i="1" s="1"/>
  <c r="J270" i="5"/>
  <c r="CV155" i="1"/>
  <c r="U155" i="1" s="1"/>
  <c r="J259" i="5"/>
  <c r="CV151" i="1"/>
  <c r="U151" i="1" s="1"/>
  <c r="J248" i="5"/>
  <c r="CV147" i="1"/>
  <c r="U147" i="1" s="1"/>
  <c r="J237" i="5"/>
  <c r="CV143" i="1"/>
  <c r="U143" i="1" s="1"/>
  <c r="J226" i="5"/>
  <c r="CV139" i="1"/>
  <c r="U139" i="1" s="1"/>
  <c r="J215" i="5"/>
  <c r="CV135" i="1"/>
  <c r="U135" i="1" s="1"/>
  <c r="DY101" i="1"/>
  <c r="I366" i="5"/>
  <c r="X365" i="5"/>
  <c r="X357" i="5"/>
  <c r="I358" i="5"/>
  <c r="DW221" i="1"/>
  <c r="I105" i="5"/>
  <c r="X104" i="5"/>
  <c r="H369" i="5"/>
  <c r="V369" i="5"/>
  <c r="CY219" i="1"/>
  <c r="X219" i="1" s="1"/>
  <c r="AA369" i="5" s="1"/>
  <c r="V365" i="5"/>
  <c r="H365" i="5"/>
  <c r="H361" i="5"/>
  <c r="V361" i="5"/>
  <c r="V357" i="5"/>
  <c r="H357" i="5"/>
  <c r="CP177" i="1"/>
  <c r="O177" i="1" s="1"/>
  <c r="F342" i="5"/>
  <c r="CR177" i="1"/>
  <c r="Q177" i="1" s="1"/>
  <c r="V326" i="5"/>
  <c r="H326" i="5"/>
  <c r="CY173" i="1"/>
  <c r="X173" i="1" s="1"/>
  <c r="AA326" i="5" s="1"/>
  <c r="U326" i="5"/>
  <c r="F315" i="5"/>
  <c r="CR169" i="1"/>
  <c r="Q169" i="1" s="1"/>
  <c r="H303" i="5"/>
  <c r="V303" i="5"/>
  <c r="CY165" i="1"/>
  <c r="X165" i="1" s="1"/>
  <c r="AA303" i="5" s="1"/>
  <c r="V90" i="5"/>
  <c r="H90" i="5"/>
  <c r="CJ265" i="1"/>
  <c r="J397" i="5"/>
  <c r="CW261" i="1"/>
  <c r="V261" i="1" s="1"/>
  <c r="J389" i="5"/>
  <c r="CW257" i="1"/>
  <c r="V257" i="1" s="1"/>
  <c r="Z194" i="5"/>
  <c r="K195" i="5"/>
  <c r="Z182" i="5"/>
  <c r="K183" i="5"/>
  <c r="Z168" i="5"/>
  <c r="K169" i="5"/>
  <c r="Z154" i="5"/>
  <c r="K155" i="5"/>
  <c r="EA101" i="1"/>
  <c r="J133" i="5"/>
  <c r="CW49" i="1"/>
  <c r="V49" i="1" s="1"/>
  <c r="J105" i="5"/>
  <c r="CW45" i="1"/>
  <c r="V45" i="1" s="1"/>
  <c r="J77" i="5"/>
  <c r="CW41" i="1"/>
  <c r="V41" i="1" s="1"/>
  <c r="J47" i="5"/>
  <c r="CW37" i="1"/>
  <c r="V37" i="1" s="1"/>
  <c r="J33" i="5"/>
  <c r="CW33" i="1"/>
  <c r="V33" i="1" s="1"/>
  <c r="K342" i="5"/>
  <c r="Y342" i="5"/>
  <c r="K326" i="5"/>
  <c r="Y326" i="5"/>
  <c r="Y315" i="5"/>
  <c r="K315" i="5"/>
  <c r="Y303" i="5"/>
  <c r="K303" i="5"/>
  <c r="Y292" i="5"/>
  <c r="K292" i="5"/>
  <c r="Y277" i="5"/>
  <c r="K277" i="5"/>
  <c r="Y266" i="5"/>
  <c r="K266" i="5"/>
  <c r="Y255" i="5"/>
  <c r="K255" i="5"/>
  <c r="Y244" i="5"/>
  <c r="K244" i="5"/>
  <c r="Y233" i="5"/>
  <c r="K233" i="5"/>
  <c r="Y222" i="5"/>
  <c r="K222" i="5"/>
  <c r="J194" i="5"/>
  <c r="CV97" i="1"/>
  <c r="U97" i="1" s="1"/>
  <c r="J182" i="5"/>
  <c r="CV93" i="1"/>
  <c r="U93" i="1" s="1"/>
  <c r="J168" i="5"/>
  <c r="CV89" i="1"/>
  <c r="U89" i="1" s="1"/>
  <c r="J154" i="5"/>
  <c r="CV85" i="1"/>
  <c r="U85" i="1" s="1"/>
  <c r="DY51" i="1"/>
  <c r="I397" i="5"/>
  <c r="X396" i="5"/>
  <c r="I389" i="5"/>
  <c r="X388" i="5"/>
  <c r="X334" i="5"/>
  <c r="I335" i="5"/>
  <c r="X319" i="5"/>
  <c r="I320" i="5"/>
  <c r="X308" i="5"/>
  <c r="I309" i="5"/>
  <c r="X61" i="5"/>
  <c r="I62" i="5"/>
  <c r="X32" i="5"/>
  <c r="I33" i="5"/>
  <c r="N318" i="10"/>
  <c r="O318" i="10" s="1"/>
  <c r="K318" i="10"/>
  <c r="M318" i="10" s="1"/>
  <c r="CQ263" i="1"/>
  <c r="P263" i="1" s="1"/>
  <c r="N312" i="10"/>
  <c r="O312" i="10" s="1"/>
  <c r="K312" i="10"/>
  <c r="M312" i="10" s="1"/>
  <c r="CQ259" i="1"/>
  <c r="P259" i="1" s="1"/>
  <c r="N311" i="10"/>
  <c r="O311" i="10" s="1"/>
  <c r="K311" i="10"/>
  <c r="M311" i="10" s="1"/>
  <c r="CQ257" i="1"/>
  <c r="P257" i="1" s="1"/>
  <c r="U357" i="5"/>
  <c r="H342" i="5"/>
  <c r="V342" i="5"/>
  <c r="CY177" i="1"/>
  <c r="X177" i="1" s="1"/>
  <c r="AA342" i="5" s="1"/>
  <c r="F334" i="5"/>
  <c r="CR175" i="1"/>
  <c r="Q175" i="1" s="1"/>
  <c r="V319" i="5"/>
  <c r="H319" i="5"/>
  <c r="CY171" i="1"/>
  <c r="X171" i="1" s="1"/>
  <c r="AA319" i="5" s="1"/>
  <c r="U319" i="5"/>
  <c r="CP171" i="1"/>
  <c r="O171" i="1" s="1"/>
  <c r="F308" i="5"/>
  <c r="CR167" i="1"/>
  <c r="Q167" i="1" s="1"/>
  <c r="U303" i="5"/>
  <c r="U292" i="5"/>
  <c r="U277" i="5"/>
  <c r="U266" i="5"/>
  <c r="U255" i="5"/>
  <c r="U244" i="5"/>
  <c r="F190" i="5"/>
  <c r="CR95" i="1"/>
  <c r="Q95" i="1" s="1"/>
  <c r="AG374" i="5"/>
  <c r="C374" i="5"/>
  <c r="FY221" i="1"/>
  <c r="CZ263" i="1"/>
  <c r="Y263" i="1" s="1"/>
  <c r="AB404" i="5" s="1"/>
  <c r="ED221" i="1"/>
  <c r="CZ173" i="1"/>
  <c r="Y173" i="1" s="1"/>
  <c r="AB326" i="5" s="1"/>
  <c r="CZ167" i="1"/>
  <c r="Y167" i="1" s="1"/>
  <c r="AB308" i="5" s="1"/>
  <c r="Z404" i="5"/>
  <c r="K405" i="5"/>
  <c r="K393" i="5"/>
  <c r="Z392" i="5"/>
  <c r="Z380" i="5"/>
  <c r="K381" i="5"/>
  <c r="J370" i="5"/>
  <c r="CW219" i="1"/>
  <c r="V219" i="1" s="1"/>
  <c r="J362" i="5"/>
  <c r="CW215" i="1"/>
  <c r="V215" i="1" s="1"/>
  <c r="Z118" i="5"/>
  <c r="K119" i="5"/>
  <c r="Z90" i="5"/>
  <c r="K91" i="5"/>
  <c r="Z61" i="5"/>
  <c r="K62" i="5"/>
  <c r="Z39" i="5"/>
  <c r="K40" i="5"/>
  <c r="Z25" i="5"/>
  <c r="K26" i="5"/>
  <c r="EA51" i="1"/>
  <c r="J404" i="5"/>
  <c r="CV263" i="1"/>
  <c r="U263" i="1" s="1"/>
  <c r="J392" i="5"/>
  <c r="CV259" i="1"/>
  <c r="U259" i="1" s="1"/>
  <c r="J380" i="5"/>
  <c r="CV255" i="1"/>
  <c r="U255" i="1" s="1"/>
  <c r="K201" i="5"/>
  <c r="Y201" i="5"/>
  <c r="K190" i="5"/>
  <c r="Y190" i="5"/>
  <c r="K175" i="5"/>
  <c r="Y175" i="5"/>
  <c r="Y161" i="5"/>
  <c r="K161" i="5"/>
  <c r="J118" i="5"/>
  <c r="CV47" i="1"/>
  <c r="U47" i="1" s="1"/>
  <c r="J90" i="5"/>
  <c r="CV43" i="1"/>
  <c r="U43" i="1" s="1"/>
  <c r="J61" i="5"/>
  <c r="CV39" i="1"/>
  <c r="U39" i="1" s="1"/>
  <c r="J39" i="5"/>
  <c r="CV35" i="1"/>
  <c r="U35" i="1" s="1"/>
  <c r="J25" i="5"/>
  <c r="CV31" i="1"/>
  <c r="U31" i="1" s="1"/>
  <c r="DY221" i="1"/>
  <c r="DX265" i="1"/>
  <c r="I370" i="5"/>
  <c r="X369" i="5"/>
  <c r="X361" i="5"/>
  <c r="I362" i="5"/>
  <c r="X46" i="5"/>
  <c r="I47" i="5"/>
  <c r="CP329" i="1"/>
  <c r="O329" i="1" s="1"/>
  <c r="F404" i="5"/>
  <c r="CR263" i="1"/>
  <c r="Q263" i="1" s="1"/>
  <c r="F396" i="5"/>
  <c r="CR261" i="1"/>
  <c r="Q261" i="1" s="1"/>
  <c r="F392" i="5"/>
  <c r="CR259" i="1"/>
  <c r="Q259" i="1" s="1"/>
  <c r="F388" i="5"/>
  <c r="CR257" i="1"/>
  <c r="Q257" i="1" s="1"/>
  <c r="F380" i="5"/>
  <c r="CR255" i="1"/>
  <c r="Q255" i="1" s="1"/>
  <c r="CP255" i="1" s="1"/>
  <c r="O255" i="1" s="1"/>
  <c r="N295" i="10"/>
  <c r="O295" i="10" s="1"/>
  <c r="K295" i="10"/>
  <c r="M295" i="10" s="1"/>
  <c r="CQ219" i="1"/>
  <c r="P219" i="1" s="1"/>
  <c r="F326" i="5"/>
  <c r="CR173" i="1"/>
  <c r="Q173" i="1" s="1"/>
  <c r="H315" i="5"/>
  <c r="V315" i="5"/>
  <c r="CY169" i="1"/>
  <c r="X169" i="1" s="1"/>
  <c r="AA315" i="5" s="1"/>
  <c r="N271" i="10"/>
  <c r="O271" i="10" s="1"/>
  <c r="K271" i="10"/>
  <c r="M271" i="10" s="1"/>
  <c r="CQ169" i="1"/>
  <c r="P169" i="1" s="1"/>
  <c r="F303" i="5"/>
  <c r="CR165" i="1"/>
  <c r="Q165" i="1" s="1"/>
  <c r="U237" i="5"/>
  <c r="U233" i="5"/>
  <c r="U226" i="5"/>
  <c r="U222" i="5"/>
  <c r="U215" i="5"/>
  <c r="DU179" i="1"/>
  <c r="U201" i="5"/>
  <c r="U194" i="5"/>
  <c r="U190" i="5"/>
  <c r="U182" i="5"/>
  <c r="U175" i="5"/>
  <c r="U168" i="5"/>
  <c r="U161" i="5"/>
  <c r="U154" i="5"/>
  <c r="DU101" i="1"/>
  <c r="U132" i="5"/>
  <c r="U118" i="5"/>
  <c r="P252" i="10"/>
  <c r="R252" i="10" s="1"/>
  <c r="S252" i="10"/>
  <c r="T252" i="10" s="1"/>
  <c r="F293" i="5"/>
  <c r="S221" i="10"/>
  <c r="T221" i="10" s="1"/>
  <c r="P221" i="10"/>
  <c r="R221" i="10" s="1"/>
  <c r="F267" i="5"/>
  <c r="P209" i="10"/>
  <c r="R209" i="10" s="1"/>
  <c r="S209" i="10"/>
  <c r="T209" i="10" s="1"/>
  <c r="F256" i="5"/>
  <c r="P197" i="10"/>
  <c r="R197" i="10" s="1"/>
  <c r="S197" i="10"/>
  <c r="T197" i="10" s="1"/>
  <c r="F245" i="5"/>
  <c r="S185" i="10"/>
  <c r="T185" i="10" s="1"/>
  <c r="P185" i="10"/>
  <c r="R185" i="10" s="1"/>
  <c r="F234" i="5"/>
  <c r="S173" i="10"/>
  <c r="T173" i="10" s="1"/>
  <c r="P173" i="10"/>
  <c r="R173" i="10" s="1"/>
  <c r="F223" i="5"/>
  <c r="U76" i="5"/>
  <c r="CP41" i="1"/>
  <c r="O41" i="1" s="1"/>
  <c r="E62" i="5"/>
  <c r="CT39" i="1"/>
  <c r="S39" i="1" s="1"/>
  <c r="F40" i="5"/>
  <c r="AD35" i="1"/>
  <c r="U32" i="5"/>
  <c r="E26" i="5"/>
  <c r="CT31" i="1"/>
  <c r="S31" i="1" s="1"/>
  <c r="CC265" i="1"/>
  <c r="CJ221" i="1"/>
  <c r="CJ179" i="1"/>
  <c r="AI51" i="1"/>
  <c r="CS163" i="1"/>
  <c r="R163" i="1" s="1"/>
  <c r="CS159" i="1"/>
  <c r="R159" i="1" s="1"/>
  <c r="CS155" i="1"/>
  <c r="R155" i="1" s="1"/>
  <c r="CS151" i="1"/>
  <c r="R151" i="1" s="1"/>
  <c r="CS147" i="1"/>
  <c r="R147" i="1" s="1"/>
  <c r="CS143" i="1"/>
  <c r="R143" i="1" s="1"/>
  <c r="CS139" i="1"/>
  <c r="R139" i="1" s="1"/>
  <c r="CS135" i="1"/>
  <c r="R135" i="1" s="1"/>
  <c r="CS99" i="1"/>
  <c r="R99" i="1" s="1"/>
  <c r="CS95" i="1"/>
  <c r="R95" i="1" s="1"/>
  <c r="CS91" i="1"/>
  <c r="R91" i="1" s="1"/>
  <c r="CS87" i="1"/>
  <c r="R87" i="1" s="1"/>
  <c r="CS47" i="1"/>
  <c r="R47" i="1" s="1"/>
  <c r="CS43" i="1"/>
  <c r="R43" i="1" s="1"/>
  <c r="CS35" i="1"/>
  <c r="R35" i="1" s="1"/>
  <c r="S295" i="10"/>
  <c r="T295" i="10" s="1"/>
  <c r="P295" i="10"/>
  <c r="R295" i="10" s="1"/>
  <c r="F370" i="5"/>
  <c r="I263" i="10"/>
  <c r="C305" i="5"/>
  <c r="D303" i="5"/>
  <c r="CT99" i="1"/>
  <c r="S99" i="1" s="1"/>
  <c r="AD99" i="1"/>
  <c r="CT97" i="1"/>
  <c r="S97" i="1" s="1"/>
  <c r="AD97" i="1"/>
  <c r="CT95" i="1"/>
  <c r="S95" i="1" s="1"/>
  <c r="N140" i="10"/>
  <c r="O140" i="10" s="1"/>
  <c r="K140" i="10"/>
  <c r="M140" i="10" s="1"/>
  <c r="CT93" i="1"/>
  <c r="S93" i="1" s="1"/>
  <c r="AD93" i="1"/>
  <c r="CT91" i="1"/>
  <c r="S91" i="1" s="1"/>
  <c r="AD91" i="1"/>
  <c r="CT89" i="1"/>
  <c r="S89" i="1" s="1"/>
  <c r="AD89" i="1"/>
  <c r="CT87" i="1"/>
  <c r="S87" i="1" s="1"/>
  <c r="AD87" i="1"/>
  <c r="CT85" i="1"/>
  <c r="S85" i="1" s="1"/>
  <c r="AD85" i="1"/>
  <c r="CT45" i="1"/>
  <c r="S45" i="1" s="1"/>
  <c r="AD43" i="1"/>
  <c r="CR41" i="1"/>
  <c r="Q41" i="1" s="1"/>
  <c r="F47" i="5"/>
  <c r="AD37" i="1"/>
  <c r="U39" i="5"/>
  <c r="E33" i="5"/>
  <c r="CT33" i="1"/>
  <c r="S33" i="1" s="1"/>
  <c r="AO331" i="1"/>
  <c r="CG331" i="1"/>
  <c r="GM160" i="1"/>
  <c r="GM144" i="1"/>
  <c r="AI179" i="1"/>
  <c r="S140" i="10"/>
  <c r="T140" i="10" s="1"/>
  <c r="P140" i="10"/>
  <c r="R140" i="10" s="1"/>
  <c r="F191" i="5"/>
  <c r="U104" i="5"/>
  <c r="F62" i="5"/>
  <c r="AD39" i="1"/>
  <c r="U46" i="5"/>
  <c r="E40" i="5"/>
  <c r="CT35" i="1"/>
  <c r="S35" i="1" s="1"/>
  <c r="F26" i="5"/>
  <c r="AD31" i="1"/>
  <c r="BC294" i="1"/>
  <c r="CD179" i="1"/>
  <c r="AK265" i="1"/>
  <c r="CS161" i="1"/>
  <c r="R161" i="1" s="1"/>
  <c r="CS157" i="1"/>
  <c r="R157" i="1" s="1"/>
  <c r="CS153" i="1"/>
  <c r="R153" i="1" s="1"/>
  <c r="CS149" i="1"/>
  <c r="R149" i="1" s="1"/>
  <c r="CS145" i="1"/>
  <c r="R145" i="1" s="1"/>
  <c r="CS141" i="1"/>
  <c r="R141" i="1" s="1"/>
  <c r="CS137" i="1"/>
  <c r="R137" i="1" s="1"/>
  <c r="CS97" i="1"/>
  <c r="R97" i="1" s="1"/>
  <c r="CS93" i="1"/>
  <c r="R93" i="1" s="1"/>
  <c r="CS89" i="1"/>
  <c r="R89" i="1" s="1"/>
  <c r="CS85" i="1"/>
  <c r="R85" i="1" s="1"/>
  <c r="CS49" i="1"/>
  <c r="R49" i="1" s="1"/>
  <c r="DU51" i="1"/>
  <c r="P318" i="10"/>
  <c r="R318" i="10" s="1"/>
  <c r="S318" i="10"/>
  <c r="T318" i="10" s="1"/>
  <c r="F405" i="5"/>
  <c r="P312" i="10"/>
  <c r="R312" i="10" s="1"/>
  <c r="S312" i="10"/>
  <c r="T312" i="10" s="1"/>
  <c r="F393" i="5"/>
  <c r="P311" i="10"/>
  <c r="R311" i="10" s="1"/>
  <c r="S311" i="10"/>
  <c r="T311" i="10" s="1"/>
  <c r="F389" i="5"/>
  <c r="P271" i="10"/>
  <c r="R271" i="10" s="1"/>
  <c r="S271" i="10"/>
  <c r="T271" i="10" s="1"/>
  <c r="F316" i="5"/>
  <c r="S263" i="10"/>
  <c r="T263" i="10" s="1"/>
  <c r="P263" i="10"/>
  <c r="R263" i="10" s="1"/>
  <c r="F304" i="5"/>
  <c r="N263" i="10"/>
  <c r="O263" i="10" s="1"/>
  <c r="K263" i="10"/>
  <c r="M263" i="10" s="1"/>
  <c r="CT163" i="1"/>
  <c r="S163" i="1" s="1"/>
  <c r="AD163" i="1"/>
  <c r="CT161" i="1"/>
  <c r="S161" i="1" s="1"/>
  <c r="AD161" i="1"/>
  <c r="N252" i="10"/>
  <c r="O252" i="10" s="1"/>
  <c r="K252" i="10"/>
  <c r="M252" i="10" s="1"/>
  <c r="CT159" i="1"/>
  <c r="S159" i="1" s="1"/>
  <c r="AD159" i="1"/>
  <c r="CT157" i="1"/>
  <c r="S157" i="1" s="1"/>
  <c r="AD157" i="1"/>
  <c r="CT155" i="1"/>
  <c r="S155" i="1" s="1"/>
  <c r="AD155" i="1"/>
  <c r="CT153" i="1"/>
  <c r="S153" i="1" s="1"/>
  <c r="AD153" i="1"/>
  <c r="N221" i="10"/>
  <c r="O221" i="10" s="1"/>
  <c r="K221" i="10"/>
  <c r="M221" i="10" s="1"/>
  <c r="CT151" i="1"/>
  <c r="S151" i="1" s="1"/>
  <c r="AD151" i="1"/>
  <c r="CT149" i="1"/>
  <c r="S149" i="1" s="1"/>
  <c r="AD149" i="1"/>
  <c r="N209" i="10"/>
  <c r="O209" i="10" s="1"/>
  <c r="K209" i="10"/>
  <c r="M209" i="10" s="1"/>
  <c r="CT147" i="1"/>
  <c r="S147" i="1" s="1"/>
  <c r="AD147" i="1"/>
  <c r="CT145" i="1"/>
  <c r="S145" i="1" s="1"/>
  <c r="AD145" i="1"/>
  <c r="N197" i="10"/>
  <c r="O197" i="10" s="1"/>
  <c r="K197" i="10"/>
  <c r="M197" i="10" s="1"/>
  <c r="CT143" i="1"/>
  <c r="S143" i="1" s="1"/>
  <c r="AD143" i="1"/>
  <c r="CT141" i="1"/>
  <c r="S141" i="1" s="1"/>
  <c r="AD141" i="1"/>
  <c r="N185" i="10"/>
  <c r="O185" i="10" s="1"/>
  <c r="K185" i="10"/>
  <c r="M185" i="10" s="1"/>
  <c r="CT139" i="1"/>
  <c r="S139" i="1" s="1"/>
  <c r="AD139" i="1"/>
  <c r="CT137" i="1"/>
  <c r="S137" i="1" s="1"/>
  <c r="AD137" i="1"/>
  <c r="N173" i="10"/>
  <c r="O173" i="10" s="1"/>
  <c r="K173" i="10"/>
  <c r="M173" i="10" s="1"/>
  <c r="CT135" i="1"/>
  <c r="S135" i="1" s="1"/>
  <c r="AD135" i="1"/>
  <c r="CT49" i="1"/>
  <c r="S49" i="1" s="1"/>
  <c r="AD49" i="1"/>
  <c r="CT47" i="1"/>
  <c r="S47" i="1" s="1"/>
  <c r="AD47" i="1"/>
  <c r="CR45" i="1"/>
  <c r="Q45" i="1" s="1"/>
  <c r="CT41" i="1"/>
  <c r="S41" i="1" s="1"/>
  <c r="U61" i="5"/>
  <c r="E47" i="5"/>
  <c r="CT37" i="1"/>
  <c r="S37" i="1" s="1"/>
  <c r="F33" i="5"/>
  <c r="AD33" i="1"/>
  <c r="U25" i="5"/>
  <c r="CI51" i="1"/>
  <c r="CD101" i="1"/>
  <c r="CD51" i="1"/>
  <c r="CJ101" i="1"/>
  <c r="CJ51" i="1"/>
  <c r="GM152" i="1"/>
  <c r="BZ221" i="1"/>
  <c r="BZ101" i="1"/>
  <c r="AJ51" i="1"/>
  <c r="AH221" i="1"/>
  <c r="AH51" i="1"/>
  <c r="AG179" i="1"/>
  <c r="AG101" i="1"/>
  <c r="AE179" i="1"/>
  <c r="CZ134" i="1"/>
  <c r="Y134" i="1" s="1"/>
  <c r="AE101" i="1"/>
  <c r="CZ84" i="1"/>
  <c r="Y84" i="1" s="1"/>
  <c r="AL101" i="1" s="1"/>
  <c r="AF331" i="1"/>
  <c r="CY328" i="1"/>
  <c r="X328" i="1" s="1"/>
  <c r="AK331" i="1" s="1"/>
  <c r="CP328" i="1"/>
  <c r="O328" i="1" s="1"/>
  <c r="AC331" i="1"/>
  <c r="CP172" i="1"/>
  <c r="O172" i="1" s="1"/>
  <c r="CZ154" i="1"/>
  <c r="Y154" i="1" s="1"/>
  <c r="GM134" i="1"/>
  <c r="GM48" i="1"/>
  <c r="GM44" i="1"/>
  <c r="CI331" i="1"/>
  <c r="BY265" i="1"/>
  <c r="CY142" i="1"/>
  <c r="X142" i="1" s="1"/>
  <c r="CY134" i="1"/>
  <c r="X134" i="1" s="1"/>
  <c r="CY46" i="1"/>
  <c r="X46" i="1" s="1"/>
  <c r="GN46" i="1" s="1"/>
  <c r="CY38" i="1"/>
  <c r="X38" i="1" s="1"/>
  <c r="GN38" i="1" s="1"/>
  <c r="AJ221" i="1"/>
  <c r="AH265" i="1"/>
  <c r="AH179" i="1"/>
  <c r="AH101" i="1"/>
  <c r="AG265" i="1"/>
  <c r="CZ262" i="1"/>
  <c r="Y262" i="1" s="1"/>
  <c r="CZ260" i="1"/>
  <c r="Y260" i="1" s="1"/>
  <c r="CZ258" i="1"/>
  <c r="Y258" i="1" s="1"/>
  <c r="CZ256" i="1"/>
  <c r="Y256" i="1" s="1"/>
  <c r="AF265" i="1"/>
  <c r="CZ254" i="1"/>
  <c r="Y254" i="1" s="1"/>
  <c r="CZ218" i="1"/>
  <c r="Y218" i="1" s="1"/>
  <c r="AF221" i="1"/>
  <c r="CZ176" i="1"/>
  <c r="Y176" i="1" s="1"/>
  <c r="CZ174" i="1"/>
  <c r="Y174" i="1" s="1"/>
  <c r="CZ172" i="1"/>
  <c r="Y172" i="1" s="1"/>
  <c r="CZ168" i="1"/>
  <c r="Y168" i="1" s="1"/>
  <c r="GN168" i="1" s="1"/>
  <c r="CZ164" i="1"/>
  <c r="Y164" i="1" s="1"/>
  <c r="CP164" i="1"/>
  <c r="O164" i="1" s="1"/>
  <c r="CP162" i="1"/>
  <c r="O162" i="1" s="1"/>
  <c r="CZ150" i="1"/>
  <c r="Y150" i="1" s="1"/>
  <c r="GM150" i="1" s="1"/>
  <c r="CP148" i="1"/>
  <c r="O148" i="1" s="1"/>
  <c r="CP146" i="1"/>
  <c r="O146" i="1" s="1"/>
  <c r="AF179" i="1"/>
  <c r="GM42" i="1"/>
  <c r="CP40" i="1"/>
  <c r="O40" i="1" s="1"/>
  <c r="CP36" i="1"/>
  <c r="O36" i="1" s="1"/>
  <c r="AB51" i="1" s="1"/>
  <c r="AJ179" i="1"/>
  <c r="AE265" i="1"/>
  <c r="AE51" i="1"/>
  <c r="CZ30" i="1"/>
  <c r="Y30" i="1" s="1"/>
  <c r="AL51" i="1" s="1"/>
  <c r="AD265" i="1"/>
  <c r="AD221" i="1"/>
  <c r="CP166" i="1"/>
  <c r="O166" i="1" s="1"/>
  <c r="CZ162" i="1"/>
  <c r="Y162" i="1" s="1"/>
  <c r="CZ146" i="1"/>
  <c r="Y146" i="1" s="1"/>
  <c r="AD179" i="1"/>
  <c r="AD101" i="1"/>
  <c r="GM46" i="1"/>
  <c r="AC51" i="1"/>
  <c r="CP32" i="1"/>
  <c r="O32" i="1" s="1"/>
  <c r="BZ179" i="1"/>
  <c r="CI179" i="1" s="1"/>
  <c r="BZ51" i="1"/>
  <c r="AO294" i="1"/>
  <c r="AL221" i="1"/>
  <c r="CY138" i="1"/>
  <c r="X138" i="1" s="1"/>
  <c r="CY42" i="1"/>
  <c r="X42" i="1" s="1"/>
  <c r="GO42" i="1" s="1"/>
  <c r="CY34" i="1"/>
  <c r="X34" i="1" s="1"/>
  <c r="GN34" i="1" s="1"/>
  <c r="AJ101" i="1"/>
  <c r="AG221" i="1"/>
  <c r="AG51" i="1"/>
  <c r="CP262" i="1"/>
  <c r="O262" i="1" s="1"/>
  <c r="CP260" i="1"/>
  <c r="O260" i="1" s="1"/>
  <c r="CP258" i="1"/>
  <c r="O258" i="1" s="1"/>
  <c r="CP256" i="1"/>
  <c r="O256" i="1" s="1"/>
  <c r="AC265" i="1"/>
  <c r="CP254" i="1"/>
  <c r="O254" i="1" s="1"/>
  <c r="CP218" i="1"/>
  <c r="O218" i="1" s="1"/>
  <c r="CP216" i="1"/>
  <c r="O216" i="1" s="1"/>
  <c r="GM216" i="1" s="1"/>
  <c r="CP214" i="1"/>
  <c r="O214" i="1" s="1"/>
  <c r="GM214" i="1" s="1"/>
  <c r="FR214" i="1"/>
  <c r="BY221" i="1" s="1"/>
  <c r="CP212" i="1"/>
  <c r="O212" i="1" s="1"/>
  <c r="AC221" i="1"/>
  <c r="CP176" i="1"/>
  <c r="O176" i="1" s="1"/>
  <c r="CP174" i="1"/>
  <c r="O174" i="1" s="1"/>
  <c r="CZ170" i="1"/>
  <c r="Y170" i="1" s="1"/>
  <c r="GN170" i="1" s="1"/>
  <c r="CZ166" i="1"/>
  <c r="Y166" i="1" s="1"/>
  <c r="CZ158" i="1"/>
  <c r="Y158" i="1" s="1"/>
  <c r="GM158" i="1" s="1"/>
  <c r="CP156" i="1"/>
  <c r="O156" i="1" s="1"/>
  <c r="CP154" i="1"/>
  <c r="O154" i="1" s="1"/>
  <c r="CP140" i="1"/>
  <c r="O140" i="1" s="1"/>
  <c r="AC179" i="1"/>
  <c r="CP136" i="1"/>
  <c r="O136" i="1" s="1"/>
  <c r="AB179" i="1" s="1"/>
  <c r="GM38" i="1"/>
  <c r="AD51" i="1"/>
  <c r="O313" i="10"/>
  <c r="M313" i="10"/>
  <c r="O316" i="10"/>
  <c r="M316" i="10"/>
  <c r="I313" i="10"/>
  <c r="I316" i="10"/>
  <c r="I317" i="10"/>
  <c r="I314" i="10"/>
  <c r="I315" i="10"/>
  <c r="C398" i="5"/>
  <c r="D396" i="5"/>
  <c r="CX723" i="3"/>
  <c r="CX724" i="3"/>
  <c r="O299" i="10"/>
  <c r="M299" i="10"/>
  <c r="O307" i="10"/>
  <c r="M307" i="10"/>
  <c r="O288" i="10"/>
  <c r="M288" i="10"/>
  <c r="O289" i="10"/>
  <c r="M289" i="10"/>
  <c r="O292" i="10"/>
  <c r="M292" i="10"/>
  <c r="I289" i="10"/>
  <c r="I287" i="10"/>
  <c r="I290" i="10"/>
  <c r="I288" i="10"/>
  <c r="I291" i="10"/>
  <c r="I292" i="10"/>
  <c r="I293" i="10"/>
  <c r="C344" i="5"/>
  <c r="D342" i="5"/>
  <c r="CX679" i="3"/>
  <c r="CX683" i="3"/>
  <c r="CX680" i="3"/>
  <c r="CX684" i="3"/>
  <c r="O283" i="10"/>
  <c r="M283" i="10"/>
  <c r="O279" i="10"/>
  <c r="M279" i="10"/>
  <c r="O272" i="10"/>
  <c r="M272" i="10"/>
  <c r="O264" i="10"/>
  <c r="M264" i="10"/>
  <c r="O253" i="10"/>
  <c r="M253" i="10"/>
  <c r="O261" i="10"/>
  <c r="M261" i="10"/>
  <c r="O244" i="10"/>
  <c r="M244" i="10"/>
  <c r="O251" i="10"/>
  <c r="M251" i="10"/>
  <c r="O233" i="10"/>
  <c r="M233" i="10"/>
  <c r="O136" i="10"/>
  <c r="M136" i="10"/>
  <c r="O109" i="10"/>
  <c r="M109" i="10"/>
  <c r="O114" i="10"/>
  <c r="M114" i="10"/>
  <c r="O117" i="10"/>
  <c r="M117" i="10"/>
  <c r="O122" i="10"/>
  <c r="M122" i="10"/>
  <c r="O125" i="10"/>
  <c r="M125" i="10"/>
  <c r="O101" i="10"/>
  <c r="M101" i="10"/>
  <c r="O104" i="10"/>
  <c r="M104" i="10"/>
  <c r="O108" i="10"/>
  <c r="M108" i="10"/>
  <c r="O82" i="10"/>
  <c r="M82" i="10"/>
  <c r="O85" i="10"/>
  <c r="M85" i="10"/>
  <c r="O90" i="10"/>
  <c r="M90" i="10"/>
  <c r="O93" i="10"/>
  <c r="M93" i="10"/>
  <c r="O97" i="10"/>
  <c r="M97" i="10"/>
  <c r="O68" i="10"/>
  <c r="M68" i="10"/>
  <c r="O71" i="10"/>
  <c r="M71" i="10"/>
  <c r="O76" i="10"/>
  <c r="M76" i="10"/>
  <c r="O78" i="10"/>
  <c r="M78" i="10"/>
  <c r="O58" i="10"/>
  <c r="M58" i="10"/>
  <c r="R320" i="10"/>
  <c r="T320" i="10"/>
  <c r="O321" i="10"/>
  <c r="M321" i="10"/>
  <c r="CX718" i="3"/>
  <c r="CX715" i="3"/>
  <c r="CX719" i="3"/>
  <c r="O297" i="10"/>
  <c r="M297" i="10"/>
  <c r="T298" i="10"/>
  <c r="R298" i="10"/>
  <c r="O302" i="10"/>
  <c r="M302" i="10"/>
  <c r="T303" i="10"/>
  <c r="R303" i="10"/>
  <c r="O304" i="10"/>
  <c r="M304" i="10"/>
  <c r="O305" i="10"/>
  <c r="M305" i="10"/>
  <c r="T306" i="10"/>
  <c r="R306" i="10"/>
  <c r="T310" i="10"/>
  <c r="R310" i="10"/>
  <c r="CX698" i="3"/>
  <c r="CX694" i="3"/>
  <c r="CX690" i="3"/>
  <c r="CX686" i="3"/>
  <c r="T286" i="10"/>
  <c r="R286" i="10"/>
  <c r="R282" i="10"/>
  <c r="T282" i="10"/>
  <c r="O275" i="10"/>
  <c r="M275" i="10"/>
  <c r="T276" i="10"/>
  <c r="R276" i="10"/>
  <c r="O277" i="10"/>
  <c r="M277" i="10"/>
  <c r="T278" i="10"/>
  <c r="R278" i="10"/>
  <c r="O267" i="10"/>
  <c r="M267" i="10"/>
  <c r="R268" i="10"/>
  <c r="T268" i="10"/>
  <c r="O269" i="10"/>
  <c r="M269" i="10"/>
  <c r="T270" i="10"/>
  <c r="R270" i="10"/>
  <c r="O256" i="10"/>
  <c r="M256" i="10"/>
  <c r="T257" i="10"/>
  <c r="R257" i="10"/>
  <c r="O258" i="10"/>
  <c r="M258" i="10"/>
  <c r="O259" i="10"/>
  <c r="M259" i="10"/>
  <c r="T260" i="10"/>
  <c r="R260" i="10"/>
  <c r="O242" i="10"/>
  <c r="M242" i="10"/>
  <c r="T243" i="10"/>
  <c r="R243" i="10"/>
  <c r="O247" i="10"/>
  <c r="M247" i="10"/>
  <c r="T248" i="10"/>
  <c r="R248" i="10"/>
  <c r="O249" i="10"/>
  <c r="M249" i="10"/>
  <c r="O250" i="10"/>
  <c r="M250" i="10"/>
  <c r="O231" i="10"/>
  <c r="M231" i="10"/>
  <c r="T232" i="10"/>
  <c r="R232" i="10"/>
  <c r="O236" i="10"/>
  <c r="M236" i="10"/>
  <c r="O239" i="10"/>
  <c r="M239" i="10"/>
  <c r="O222" i="10"/>
  <c r="M222" i="10"/>
  <c r="O227" i="10"/>
  <c r="M227" i="10"/>
  <c r="O211" i="10"/>
  <c r="M211" i="10"/>
  <c r="O214" i="10"/>
  <c r="M214" i="10"/>
  <c r="O219" i="10"/>
  <c r="M219" i="10"/>
  <c r="O199" i="10"/>
  <c r="M199" i="10"/>
  <c r="O202" i="10"/>
  <c r="M202" i="10"/>
  <c r="O207" i="10"/>
  <c r="M207" i="10"/>
  <c r="O187" i="10"/>
  <c r="M187" i="10"/>
  <c r="O190" i="10"/>
  <c r="M190" i="10"/>
  <c r="O195" i="10"/>
  <c r="M195" i="10"/>
  <c r="O175" i="10"/>
  <c r="M175" i="10"/>
  <c r="O178" i="10"/>
  <c r="M178" i="10"/>
  <c r="O183" i="10"/>
  <c r="M183" i="10"/>
  <c r="O163" i="10"/>
  <c r="M163" i="10"/>
  <c r="O166" i="10"/>
  <c r="M166" i="10"/>
  <c r="O171" i="10"/>
  <c r="M171" i="10"/>
  <c r="O153" i="10"/>
  <c r="M153" i="10"/>
  <c r="O156" i="10"/>
  <c r="M156" i="10"/>
  <c r="O143" i="10"/>
  <c r="M143" i="10"/>
  <c r="O148" i="10"/>
  <c r="M148" i="10"/>
  <c r="O131" i="10"/>
  <c r="M131" i="10"/>
  <c r="O139" i="10"/>
  <c r="M139" i="10"/>
  <c r="O52" i="10"/>
  <c r="M52" i="10"/>
  <c r="O43" i="10"/>
  <c r="M43" i="10"/>
  <c r="O48" i="10"/>
  <c r="M48" i="10"/>
  <c r="O37" i="10"/>
  <c r="M37" i="10"/>
  <c r="O40" i="10"/>
  <c r="M40" i="10"/>
  <c r="O25" i="10"/>
  <c r="M25" i="10"/>
  <c r="O28" i="10"/>
  <c r="M28" i="10"/>
  <c r="O32" i="10"/>
  <c r="M32" i="10"/>
  <c r="O320" i="10"/>
  <c r="M320" i="10"/>
  <c r="T316" i="10"/>
  <c r="R316" i="10"/>
  <c r="O303" i="10"/>
  <c r="M303" i="10"/>
  <c r="O310" i="10"/>
  <c r="M310" i="10"/>
  <c r="CX699" i="3"/>
  <c r="CX695" i="3"/>
  <c r="CX691" i="3"/>
  <c r="T288" i="10"/>
  <c r="R288" i="10"/>
  <c r="T292" i="10"/>
  <c r="R292" i="10"/>
  <c r="O286" i="10"/>
  <c r="M286" i="10"/>
  <c r="O282" i="10"/>
  <c r="M282" i="10"/>
  <c r="O276" i="10"/>
  <c r="M276" i="10"/>
  <c r="O268" i="10"/>
  <c r="M268" i="10"/>
  <c r="O257" i="10"/>
  <c r="M257" i="10"/>
  <c r="O248" i="10"/>
  <c r="M248" i="10"/>
  <c r="O135" i="10"/>
  <c r="M135" i="10"/>
  <c r="O110" i="10"/>
  <c r="M110" i="10"/>
  <c r="O113" i="10"/>
  <c r="M113" i="10"/>
  <c r="O118" i="10"/>
  <c r="M118" i="10"/>
  <c r="O121" i="10"/>
  <c r="M121" i="10"/>
  <c r="O126" i="10"/>
  <c r="M126" i="10"/>
  <c r="O128" i="10"/>
  <c r="M128" i="10"/>
  <c r="O100" i="10"/>
  <c r="M100" i="10"/>
  <c r="O105" i="10"/>
  <c r="M105" i="10"/>
  <c r="O81" i="10"/>
  <c r="M81" i="10"/>
  <c r="O86" i="10"/>
  <c r="M86" i="10"/>
  <c r="O89" i="10"/>
  <c r="M89" i="10"/>
  <c r="O94" i="10"/>
  <c r="M94" i="10"/>
  <c r="O67" i="10"/>
  <c r="M67" i="10"/>
  <c r="O72" i="10"/>
  <c r="M72" i="10"/>
  <c r="O75" i="10"/>
  <c r="M75" i="10"/>
  <c r="O61" i="10"/>
  <c r="M61" i="10"/>
  <c r="CP98" i="1"/>
  <c r="O98" i="1" s="1"/>
  <c r="CP96" i="1"/>
  <c r="O96" i="1" s="1"/>
  <c r="CP94" i="1"/>
  <c r="O94" i="1" s="1"/>
  <c r="CP92" i="1"/>
  <c r="O92" i="1" s="1"/>
  <c r="CP90" i="1"/>
  <c r="O90" i="1" s="1"/>
  <c r="CP88" i="1"/>
  <c r="O88" i="1" s="1"/>
  <c r="CP86" i="1"/>
  <c r="O86" i="1" s="1"/>
  <c r="CP84" i="1"/>
  <c r="O84" i="1" s="1"/>
  <c r="T313" i="10"/>
  <c r="R313" i="10"/>
  <c r="O314" i="10"/>
  <c r="M314" i="10"/>
  <c r="O315" i="10"/>
  <c r="M315" i="10"/>
  <c r="O317" i="10"/>
  <c r="M317" i="10"/>
  <c r="O298" i="10"/>
  <c r="M298" i="10"/>
  <c r="T299" i="10"/>
  <c r="R299" i="10"/>
  <c r="O300" i="10"/>
  <c r="M300" i="10"/>
  <c r="O301" i="10"/>
  <c r="M301" i="10"/>
  <c r="T302" i="10"/>
  <c r="R302" i="10"/>
  <c r="O306" i="10"/>
  <c r="M306" i="10"/>
  <c r="T307" i="10"/>
  <c r="R307" i="10"/>
  <c r="O308" i="10"/>
  <c r="M308" i="10"/>
  <c r="O309" i="10"/>
  <c r="M309" i="10"/>
  <c r="CX688" i="3"/>
  <c r="CX692" i="3"/>
  <c r="CX696" i="3"/>
  <c r="CX685" i="3"/>
  <c r="CX689" i="3"/>
  <c r="CX693" i="3"/>
  <c r="CX697" i="3"/>
  <c r="O287" i="10"/>
  <c r="M287" i="10"/>
  <c r="T289" i="10"/>
  <c r="R289" i="10"/>
  <c r="O290" i="10"/>
  <c r="M290" i="10"/>
  <c r="O291" i="10"/>
  <c r="M291" i="10"/>
  <c r="O293" i="10"/>
  <c r="M293" i="10"/>
  <c r="R283" i="10"/>
  <c r="T283" i="10"/>
  <c r="O284" i="10"/>
  <c r="M284" i="10"/>
  <c r="O285" i="10"/>
  <c r="M285" i="10"/>
  <c r="T279" i="10"/>
  <c r="R279" i="10"/>
  <c r="O280" i="10"/>
  <c r="M280" i="10"/>
  <c r="O281" i="10"/>
  <c r="M281" i="10"/>
  <c r="R272" i="10"/>
  <c r="T272" i="10"/>
  <c r="O273" i="10"/>
  <c r="M273" i="10"/>
  <c r="O274" i="10"/>
  <c r="M274" i="10"/>
  <c r="R275" i="10"/>
  <c r="T275" i="10"/>
  <c r="O278" i="10"/>
  <c r="M278" i="10"/>
  <c r="T264" i="10"/>
  <c r="R264" i="10"/>
  <c r="O265" i="10"/>
  <c r="M265" i="10"/>
  <c r="O266" i="10"/>
  <c r="M266" i="10"/>
  <c r="T267" i="10"/>
  <c r="R267" i="10"/>
  <c r="O270" i="10"/>
  <c r="M270" i="10"/>
  <c r="T253" i="10"/>
  <c r="R253" i="10"/>
  <c r="O254" i="10"/>
  <c r="M254" i="10"/>
  <c r="O255" i="10"/>
  <c r="M255" i="10"/>
  <c r="T256" i="10"/>
  <c r="R256" i="10"/>
  <c r="O260" i="10"/>
  <c r="M260" i="10"/>
  <c r="T261" i="10"/>
  <c r="R261" i="10"/>
  <c r="O262" i="10"/>
  <c r="M262" i="10"/>
  <c r="O243" i="10"/>
  <c r="M243" i="10"/>
  <c r="T244" i="10"/>
  <c r="R244" i="10"/>
  <c r="O245" i="10"/>
  <c r="M245" i="10"/>
  <c r="O246" i="10"/>
  <c r="M246" i="10"/>
  <c r="T247" i="10"/>
  <c r="R247" i="10"/>
  <c r="T251" i="10"/>
  <c r="R251" i="10"/>
  <c r="O232" i="10"/>
  <c r="M232" i="10"/>
  <c r="O235" i="10"/>
  <c r="M235" i="10"/>
  <c r="O240" i="10"/>
  <c r="M240" i="10"/>
  <c r="O223" i="10"/>
  <c r="M223" i="10"/>
  <c r="O226" i="10"/>
  <c r="M226" i="10"/>
  <c r="O230" i="10"/>
  <c r="M230" i="10"/>
  <c r="O210" i="10"/>
  <c r="M210" i="10"/>
  <c r="O215" i="10"/>
  <c r="M215" i="10"/>
  <c r="O218" i="10"/>
  <c r="M218" i="10"/>
  <c r="O198" i="10"/>
  <c r="M198" i="10"/>
  <c r="O203" i="10"/>
  <c r="M203" i="10"/>
  <c r="O206" i="10"/>
  <c r="M206" i="10"/>
  <c r="O186" i="10"/>
  <c r="M186" i="10"/>
  <c r="O191" i="10"/>
  <c r="M191" i="10"/>
  <c r="O194" i="10"/>
  <c r="M194" i="10"/>
  <c r="O174" i="10"/>
  <c r="M174" i="10"/>
  <c r="O179" i="10"/>
  <c r="M179" i="10"/>
  <c r="O182" i="10"/>
  <c r="M182" i="10"/>
  <c r="O162" i="10"/>
  <c r="M162" i="10"/>
  <c r="O167" i="10"/>
  <c r="M167" i="10"/>
  <c r="O170" i="10"/>
  <c r="M170" i="10"/>
  <c r="O152" i="10"/>
  <c r="M152" i="10"/>
  <c r="O157" i="10"/>
  <c r="M157" i="10"/>
  <c r="O160" i="10"/>
  <c r="M160" i="10"/>
  <c r="O144" i="10"/>
  <c r="M144" i="10"/>
  <c r="O147" i="10"/>
  <c r="M147" i="10"/>
  <c r="O151" i="10"/>
  <c r="M151" i="10"/>
  <c r="O132" i="10"/>
  <c r="M132" i="10"/>
  <c r="O62" i="10"/>
  <c r="M62" i="10"/>
  <c r="O53" i="10"/>
  <c r="M53" i="10"/>
  <c r="O56" i="10"/>
  <c r="M56" i="10"/>
  <c r="O44" i="10"/>
  <c r="M44" i="10"/>
  <c r="O47" i="10"/>
  <c r="M47" i="10"/>
  <c r="O33" i="10"/>
  <c r="M33" i="10"/>
  <c r="O36" i="10"/>
  <c r="M36" i="10"/>
  <c r="O24" i="10"/>
  <c r="M24" i="10"/>
  <c r="O29" i="10"/>
  <c r="M29" i="10"/>
  <c r="O22" i="10"/>
  <c r="M22" i="10"/>
  <c r="O19" i="10"/>
  <c r="M19" i="10"/>
  <c r="O16" i="10"/>
  <c r="M16" i="10"/>
  <c r="O12" i="10"/>
  <c r="M12" i="10"/>
  <c r="O10" i="10"/>
  <c r="M10" i="10"/>
  <c r="T321" i="10"/>
  <c r="R321" i="10"/>
  <c r="R314" i="10"/>
  <c r="T314" i="10"/>
  <c r="T317" i="10"/>
  <c r="R317" i="10"/>
  <c r="T300" i="10"/>
  <c r="R300" i="10"/>
  <c r="T304" i="10"/>
  <c r="R304" i="10"/>
  <c r="T308" i="10"/>
  <c r="R308" i="10"/>
  <c r="T290" i="10"/>
  <c r="R290" i="10"/>
  <c r="R293" i="10"/>
  <c r="T293" i="10"/>
  <c r="T284" i="10"/>
  <c r="R284" i="10"/>
  <c r="R280" i="10"/>
  <c r="T280" i="10"/>
  <c r="R273" i="10"/>
  <c r="T273" i="10"/>
  <c r="R277" i="10"/>
  <c r="T277" i="10"/>
  <c r="T265" i="10"/>
  <c r="R265" i="10"/>
  <c r="T269" i="10"/>
  <c r="R269" i="10"/>
  <c r="T254" i="10"/>
  <c r="R254" i="10"/>
  <c r="T258" i="10"/>
  <c r="R258" i="10"/>
  <c r="T245" i="10"/>
  <c r="R245" i="10"/>
  <c r="T249" i="10"/>
  <c r="R249" i="10"/>
  <c r="CX581" i="3"/>
  <c r="CX577" i="3"/>
  <c r="CX573" i="3"/>
  <c r="T234" i="10"/>
  <c r="R234" i="10"/>
  <c r="T238" i="10"/>
  <c r="R238" i="10"/>
  <c r="T241" i="10"/>
  <c r="R241" i="10"/>
  <c r="T225" i="10"/>
  <c r="R225" i="10"/>
  <c r="R229" i="10"/>
  <c r="T229" i="10"/>
  <c r="R213" i="10"/>
  <c r="T213" i="10"/>
  <c r="R217" i="10"/>
  <c r="T217" i="10"/>
  <c r="R220" i="10"/>
  <c r="T220" i="10"/>
  <c r="R201" i="10"/>
  <c r="T201" i="10"/>
  <c r="R205" i="10"/>
  <c r="T205" i="10"/>
  <c r="R208" i="10"/>
  <c r="T208" i="10"/>
  <c r="R189" i="10"/>
  <c r="T189" i="10"/>
  <c r="R193" i="10"/>
  <c r="T193" i="10"/>
  <c r="T196" i="10"/>
  <c r="R196" i="10"/>
  <c r="T177" i="10"/>
  <c r="R177" i="10"/>
  <c r="T181" i="10"/>
  <c r="R181" i="10"/>
  <c r="T184" i="10"/>
  <c r="R184" i="10"/>
  <c r="T165" i="10"/>
  <c r="R165" i="10"/>
  <c r="R169" i="10"/>
  <c r="T169" i="10"/>
  <c r="R172" i="10"/>
  <c r="T172" i="10"/>
  <c r="T155" i="10"/>
  <c r="R155" i="10"/>
  <c r="T159" i="10"/>
  <c r="R159" i="10"/>
  <c r="R142" i="10"/>
  <c r="T142" i="10"/>
  <c r="T146" i="10"/>
  <c r="R146" i="10"/>
  <c r="T150" i="10"/>
  <c r="R150" i="10"/>
  <c r="T130" i="10"/>
  <c r="R130" i="10"/>
  <c r="R134" i="10"/>
  <c r="T134" i="10"/>
  <c r="T138" i="10"/>
  <c r="R138" i="10"/>
  <c r="I130" i="10"/>
  <c r="I137" i="10"/>
  <c r="I135" i="10"/>
  <c r="I133" i="10"/>
  <c r="I131" i="10"/>
  <c r="I129" i="10"/>
  <c r="I136" i="10"/>
  <c r="I134" i="10"/>
  <c r="I139" i="10"/>
  <c r="I132" i="10"/>
  <c r="I138" i="10"/>
  <c r="C184" i="5"/>
  <c r="CX351" i="3"/>
  <c r="CX347" i="3"/>
  <c r="CX343" i="3"/>
  <c r="R112" i="10"/>
  <c r="T112" i="10"/>
  <c r="R116" i="10"/>
  <c r="T116" i="10"/>
  <c r="T120" i="10"/>
  <c r="R120" i="10"/>
  <c r="T124" i="10"/>
  <c r="R124" i="10"/>
  <c r="T99" i="10"/>
  <c r="R99" i="10"/>
  <c r="T103" i="10"/>
  <c r="R103" i="10"/>
  <c r="T107" i="10"/>
  <c r="R107" i="10"/>
  <c r="T80" i="10"/>
  <c r="R80" i="10"/>
  <c r="T84" i="10"/>
  <c r="R84" i="10"/>
  <c r="T88" i="10"/>
  <c r="R88" i="10"/>
  <c r="T92" i="10"/>
  <c r="R92" i="10"/>
  <c r="T96" i="10"/>
  <c r="R96" i="10"/>
  <c r="T66" i="10"/>
  <c r="R66" i="10"/>
  <c r="T70" i="10"/>
  <c r="R70" i="10"/>
  <c r="T74" i="10"/>
  <c r="R74" i="10"/>
  <c r="CX206" i="3"/>
  <c r="CX202" i="3"/>
  <c r="R60" i="10"/>
  <c r="T60" i="10"/>
  <c r="CX198" i="3"/>
  <c r="T63" i="10"/>
  <c r="R63" i="10"/>
  <c r="T51" i="10"/>
  <c r="R51" i="10"/>
  <c r="R55" i="10"/>
  <c r="T55" i="10"/>
  <c r="T42" i="10"/>
  <c r="R42" i="10"/>
  <c r="T46" i="10"/>
  <c r="R46" i="10"/>
  <c r="T49" i="10"/>
  <c r="R49" i="10"/>
  <c r="R35" i="10"/>
  <c r="T35" i="10"/>
  <c r="R39" i="10"/>
  <c r="T39" i="10"/>
  <c r="T27" i="10"/>
  <c r="R27" i="10"/>
  <c r="T31" i="10"/>
  <c r="R31" i="10"/>
  <c r="R21" i="10"/>
  <c r="T21" i="10"/>
  <c r="T18" i="10"/>
  <c r="R18" i="10"/>
  <c r="T15" i="10"/>
  <c r="R15" i="10"/>
  <c r="T9" i="10"/>
  <c r="R9" i="10"/>
  <c r="D61" i="5"/>
  <c r="R233" i="10"/>
  <c r="T233" i="10"/>
  <c r="O234" i="10"/>
  <c r="M234" i="10"/>
  <c r="T237" i="10"/>
  <c r="R237" i="10"/>
  <c r="O238" i="10"/>
  <c r="M238" i="10"/>
  <c r="O241" i="10"/>
  <c r="M241" i="10"/>
  <c r="T224" i="10"/>
  <c r="R224" i="10"/>
  <c r="O225" i="10"/>
  <c r="M225" i="10"/>
  <c r="T228" i="10"/>
  <c r="R228" i="10"/>
  <c r="O229" i="10"/>
  <c r="M229" i="10"/>
  <c r="R212" i="10"/>
  <c r="T212" i="10"/>
  <c r="O213" i="10"/>
  <c r="M213" i="10"/>
  <c r="R216" i="10"/>
  <c r="T216" i="10"/>
  <c r="O217" i="10"/>
  <c r="M217" i="10"/>
  <c r="O220" i="10"/>
  <c r="M220" i="10"/>
  <c r="T200" i="10"/>
  <c r="R200" i="10"/>
  <c r="O201" i="10"/>
  <c r="M201" i="10"/>
  <c r="T204" i="10"/>
  <c r="R204" i="10"/>
  <c r="O205" i="10"/>
  <c r="M205" i="10"/>
  <c r="O208" i="10"/>
  <c r="M208" i="10"/>
  <c r="T188" i="10"/>
  <c r="R188" i="10"/>
  <c r="O189" i="10"/>
  <c r="M189" i="10"/>
  <c r="T192" i="10"/>
  <c r="R192" i="10"/>
  <c r="O193" i="10"/>
  <c r="M193" i="10"/>
  <c r="O196" i="10"/>
  <c r="M196" i="10"/>
  <c r="R176" i="10"/>
  <c r="T176" i="10"/>
  <c r="O177" i="10"/>
  <c r="M177" i="10"/>
  <c r="R180" i="10"/>
  <c r="T180" i="10"/>
  <c r="O181" i="10"/>
  <c r="M181" i="10"/>
  <c r="O184" i="10"/>
  <c r="M184" i="10"/>
  <c r="T164" i="10"/>
  <c r="R164" i="10"/>
  <c r="O165" i="10"/>
  <c r="M165" i="10"/>
  <c r="R168" i="10"/>
  <c r="T168" i="10"/>
  <c r="O169" i="10"/>
  <c r="M169" i="10"/>
  <c r="O172" i="10"/>
  <c r="M172" i="10"/>
  <c r="R154" i="10"/>
  <c r="T154" i="10"/>
  <c r="O155" i="10"/>
  <c r="M155" i="10"/>
  <c r="T158" i="10"/>
  <c r="R158" i="10"/>
  <c r="O159" i="10"/>
  <c r="M159" i="10"/>
  <c r="T141" i="10"/>
  <c r="R141" i="10"/>
  <c r="O142" i="10"/>
  <c r="M142" i="10"/>
  <c r="R145" i="10"/>
  <c r="T145" i="10"/>
  <c r="O146" i="10"/>
  <c r="M146" i="10"/>
  <c r="T149" i="10"/>
  <c r="R149" i="10"/>
  <c r="O150" i="10"/>
  <c r="M150" i="10"/>
  <c r="T129" i="10"/>
  <c r="R129" i="10"/>
  <c r="O130" i="10"/>
  <c r="M130" i="10"/>
  <c r="T133" i="10"/>
  <c r="R133" i="10"/>
  <c r="O134" i="10"/>
  <c r="M134" i="10"/>
  <c r="R137" i="10"/>
  <c r="T137" i="10"/>
  <c r="O138" i="10"/>
  <c r="M138" i="10"/>
  <c r="T111" i="10"/>
  <c r="R111" i="10"/>
  <c r="O112" i="10"/>
  <c r="M112" i="10"/>
  <c r="T115" i="10"/>
  <c r="R115" i="10"/>
  <c r="O116" i="10"/>
  <c r="M116" i="10"/>
  <c r="T119" i="10"/>
  <c r="R119" i="10"/>
  <c r="O120" i="10"/>
  <c r="M120" i="10"/>
  <c r="R123" i="10"/>
  <c r="T123" i="10"/>
  <c r="O124" i="10"/>
  <c r="M124" i="10"/>
  <c r="T127" i="10"/>
  <c r="R127" i="10"/>
  <c r="T98" i="10"/>
  <c r="R98" i="10"/>
  <c r="O99" i="10"/>
  <c r="M99" i="10"/>
  <c r="T102" i="10"/>
  <c r="R102" i="10"/>
  <c r="O103" i="10"/>
  <c r="M103" i="10"/>
  <c r="T106" i="10"/>
  <c r="R106" i="10"/>
  <c r="O107" i="10"/>
  <c r="M107" i="10"/>
  <c r="R79" i="10"/>
  <c r="T79" i="10"/>
  <c r="O80" i="10"/>
  <c r="M80" i="10"/>
  <c r="T83" i="10"/>
  <c r="R83" i="10"/>
  <c r="O84" i="10"/>
  <c r="M84" i="10"/>
  <c r="T87" i="10"/>
  <c r="R87" i="10"/>
  <c r="O88" i="10"/>
  <c r="M88" i="10"/>
  <c r="R91" i="10"/>
  <c r="T91" i="10"/>
  <c r="O92" i="10"/>
  <c r="M92" i="10"/>
  <c r="R95" i="10"/>
  <c r="T95" i="10"/>
  <c r="O96" i="10"/>
  <c r="M96" i="10"/>
  <c r="T65" i="10"/>
  <c r="R65" i="10"/>
  <c r="O66" i="10"/>
  <c r="M66" i="10"/>
  <c r="R69" i="10"/>
  <c r="T69" i="10"/>
  <c r="O70" i="10"/>
  <c r="M70" i="10"/>
  <c r="R73" i="10"/>
  <c r="T73" i="10"/>
  <c r="O74" i="10"/>
  <c r="M74" i="10"/>
  <c r="R77" i="10"/>
  <c r="T77" i="10"/>
  <c r="CX203" i="3"/>
  <c r="T59" i="10"/>
  <c r="R59" i="10"/>
  <c r="O60" i="10"/>
  <c r="M60" i="10"/>
  <c r="CX199" i="3"/>
  <c r="O63" i="10"/>
  <c r="M63" i="10"/>
  <c r="T50" i="10"/>
  <c r="R50" i="10"/>
  <c r="O51" i="10"/>
  <c r="M51" i="10"/>
  <c r="T54" i="10"/>
  <c r="R54" i="10"/>
  <c r="O55" i="10"/>
  <c r="M55" i="10"/>
  <c r="T57" i="10"/>
  <c r="R57" i="10"/>
  <c r="O42" i="10"/>
  <c r="M42" i="10"/>
  <c r="R45" i="10"/>
  <c r="T45" i="10"/>
  <c r="O46" i="10"/>
  <c r="M46" i="10"/>
  <c r="O49" i="10"/>
  <c r="M49" i="10"/>
  <c r="T34" i="10"/>
  <c r="R34" i="10"/>
  <c r="O35" i="10"/>
  <c r="M35" i="10"/>
  <c r="T38" i="10"/>
  <c r="R38" i="10"/>
  <c r="O39" i="10"/>
  <c r="M39" i="10"/>
  <c r="R41" i="10"/>
  <c r="T41" i="10"/>
  <c r="T26" i="10"/>
  <c r="R26" i="10"/>
  <c r="O27" i="10"/>
  <c r="M27" i="10"/>
  <c r="T30" i="10"/>
  <c r="R30" i="10"/>
  <c r="O31" i="10"/>
  <c r="M31" i="10"/>
  <c r="O21" i="10"/>
  <c r="M21" i="10"/>
  <c r="T23" i="10"/>
  <c r="R23" i="10"/>
  <c r="O18" i="10"/>
  <c r="M18" i="10"/>
  <c r="T20" i="10"/>
  <c r="R20" i="10"/>
  <c r="T14" i="10"/>
  <c r="R14" i="10"/>
  <c r="O15" i="10"/>
  <c r="M15" i="10"/>
  <c r="T17" i="10"/>
  <c r="R17" i="10"/>
  <c r="T13" i="10"/>
  <c r="R13" i="10"/>
  <c r="T8" i="10"/>
  <c r="R8" i="10"/>
  <c r="O9" i="10"/>
  <c r="M9" i="10"/>
  <c r="T11" i="10"/>
  <c r="R11" i="10"/>
  <c r="R236" i="10"/>
  <c r="T236" i="10"/>
  <c r="O237" i="10"/>
  <c r="M237" i="10"/>
  <c r="T240" i="10"/>
  <c r="R240" i="10"/>
  <c r="R223" i="10"/>
  <c r="T223" i="10"/>
  <c r="O224" i="10"/>
  <c r="M224" i="10"/>
  <c r="T227" i="10"/>
  <c r="R227" i="10"/>
  <c r="O228" i="10"/>
  <c r="M228" i="10"/>
  <c r="T230" i="10"/>
  <c r="R230" i="10"/>
  <c r="T211" i="10"/>
  <c r="R211" i="10"/>
  <c r="O212" i="10"/>
  <c r="M212" i="10"/>
  <c r="T215" i="10"/>
  <c r="R215" i="10"/>
  <c r="O216" i="10"/>
  <c r="M216" i="10"/>
  <c r="T219" i="10"/>
  <c r="R219" i="10"/>
  <c r="R199" i="10"/>
  <c r="T199" i="10"/>
  <c r="O200" i="10"/>
  <c r="M200" i="10"/>
  <c r="R203" i="10"/>
  <c r="T203" i="10"/>
  <c r="O204" i="10"/>
  <c r="M204" i="10"/>
  <c r="R207" i="10"/>
  <c r="T207" i="10"/>
  <c r="R187" i="10"/>
  <c r="T187" i="10"/>
  <c r="O188" i="10"/>
  <c r="M188" i="10"/>
  <c r="R191" i="10"/>
  <c r="T191" i="10"/>
  <c r="O192" i="10"/>
  <c r="M192" i="10"/>
  <c r="R195" i="10"/>
  <c r="T195" i="10"/>
  <c r="T175" i="10"/>
  <c r="R175" i="10"/>
  <c r="O176" i="10"/>
  <c r="M176" i="10"/>
  <c r="T179" i="10"/>
  <c r="R179" i="10"/>
  <c r="O180" i="10"/>
  <c r="M180" i="10"/>
  <c r="T183" i="10"/>
  <c r="R183" i="10"/>
  <c r="T163" i="10"/>
  <c r="R163" i="10"/>
  <c r="O164" i="10"/>
  <c r="M164" i="10"/>
  <c r="R167" i="10"/>
  <c r="T167" i="10"/>
  <c r="O168" i="10"/>
  <c r="M168" i="10"/>
  <c r="R171" i="10"/>
  <c r="T171" i="10"/>
  <c r="T153" i="10"/>
  <c r="R153" i="10"/>
  <c r="O154" i="10"/>
  <c r="M154" i="10"/>
  <c r="R157" i="10"/>
  <c r="T157" i="10"/>
  <c r="O158" i="10"/>
  <c r="M158" i="10"/>
  <c r="O141" i="10"/>
  <c r="M141" i="10"/>
  <c r="T144" i="10"/>
  <c r="R144" i="10"/>
  <c r="O145" i="10"/>
  <c r="M145" i="10"/>
  <c r="R148" i="10"/>
  <c r="T148" i="10"/>
  <c r="O149" i="10"/>
  <c r="M149" i="10"/>
  <c r="R151" i="10"/>
  <c r="T151" i="10"/>
  <c r="O129" i="10"/>
  <c r="M129" i="10"/>
  <c r="T132" i="10"/>
  <c r="R132" i="10"/>
  <c r="O133" i="10"/>
  <c r="M133" i="10"/>
  <c r="T136" i="10"/>
  <c r="R136" i="10"/>
  <c r="O137" i="10"/>
  <c r="M137" i="10"/>
  <c r="T139" i="10"/>
  <c r="R139" i="10"/>
  <c r="R110" i="10"/>
  <c r="T110" i="10"/>
  <c r="O111" i="10"/>
  <c r="M111" i="10"/>
  <c r="R114" i="10"/>
  <c r="T114" i="10"/>
  <c r="O115" i="10"/>
  <c r="M115" i="10"/>
  <c r="R118" i="10"/>
  <c r="T118" i="10"/>
  <c r="O119" i="10"/>
  <c r="M119" i="10"/>
  <c r="T122" i="10"/>
  <c r="R122" i="10"/>
  <c r="O123" i="10"/>
  <c r="M123" i="10"/>
  <c r="T126" i="10"/>
  <c r="R126" i="10"/>
  <c r="O127" i="10"/>
  <c r="M127" i="10"/>
  <c r="O98" i="10"/>
  <c r="M98" i="10"/>
  <c r="R101" i="10"/>
  <c r="T101" i="10"/>
  <c r="O102" i="10"/>
  <c r="M102" i="10"/>
  <c r="R105" i="10"/>
  <c r="T105" i="10"/>
  <c r="O106" i="10"/>
  <c r="M106" i="10"/>
  <c r="R108" i="10"/>
  <c r="T108" i="10"/>
  <c r="O79" i="10"/>
  <c r="M79" i="10"/>
  <c r="T82" i="10"/>
  <c r="R82" i="10"/>
  <c r="O83" i="10"/>
  <c r="M83" i="10"/>
  <c r="T86" i="10"/>
  <c r="R86" i="10"/>
  <c r="O87" i="10"/>
  <c r="M87" i="10"/>
  <c r="T90" i="10"/>
  <c r="R90" i="10"/>
  <c r="O91" i="10"/>
  <c r="M91" i="10"/>
  <c r="T94" i="10"/>
  <c r="R94" i="10"/>
  <c r="O95" i="10"/>
  <c r="M95" i="10"/>
  <c r="R97" i="10"/>
  <c r="T97" i="10"/>
  <c r="O65" i="10"/>
  <c r="M65" i="10"/>
  <c r="T68" i="10"/>
  <c r="R68" i="10"/>
  <c r="O69" i="10"/>
  <c r="M69" i="10"/>
  <c r="T72" i="10"/>
  <c r="R72" i="10"/>
  <c r="O73" i="10"/>
  <c r="M73" i="10"/>
  <c r="T76" i="10"/>
  <c r="R76" i="10"/>
  <c r="O77" i="10"/>
  <c r="M77" i="10"/>
  <c r="R58" i="10"/>
  <c r="T58" i="10"/>
  <c r="O59" i="10"/>
  <c r="M59" i="10"/>
  <c r="T62" i="10"/>
  <c r="R62" i="10"/>
  <c r="I63" i="10"/>
  <c r="I61" i="10"/>
  <c r="I60" i="10"/>
  <c r="I62" i="10"/>
  <c r="I59" i="10"/>
  <c r="I58" i="10"/>
  <c r="C134" i="5"/>
  <c r="D132" i="5"/>
  <c r="O50" i="10"/>
  <c r="M50" i="10"/>
  <c r="T53" i="10"/>
  <c r="R53" i="10"/>
  <c r="O54" i="10"/>
  <c r="M54" i="10"/>
  <c r="O57" i="10"/>
  <c r="M57" i="10"/>
  <c r="T44" i="10"/>
  <c r="R44" i="10"/>
  <c r="O45" i="10"/>
  <c r="M45" i="10"/>
  <c r="T48" i="10"/>
  <c r="R48" i="10"/>
  <c r="R33" i="10"/>
  <c r="T33" i="10"/>
  <c r="O34" i="10"/>
  <c r="M34" i="10"/>
  <c r="R37" i="10"/>
  <c r="T37" i="10"/>
  <c r="O38" i="10"/>
  <c r="M38" i="10"/>
  <c r="O41" i="10"/>
  <c r="M41" i="10"/>
  <c r="T25" i="10"/>
  <c r="R25" i="10"/>
  <c r="O26" i="10"/>
  <c r="M26" i="10"/>
  <c r="T29" i="10"/>
  <c r="R29" i="10"/>
  <c r="O30" i="10"/>
  <c r="M30" i="10"/>
  <c r="T32" i="10"/>
  <c r="R32" i="10"/>
  <c r="O23" i="10"/>
  <c r="M23" i="10"/>
  <c r="O20" i="10"/>
  <c r="M20" i="10"/>
  <c r="O14" i="10"/>
  <c r="M14" i="10"/>
  <c r="O17" i="10"/>
  <c r="M17" i="10"/>
  <c r="O13" i="10"/>
  <c r="M13" i="10"/>
  <c r="O8" i="10"/>
  <c r="M8" i="10"/>
  <c r="O11" i="10"/>
  <c r="M11" i="10"/>
  <c r="T315" i="10"/>
  <c r="R315" i="10"/>
  <c r="T297" i="10"/>
  <c r="R297" i="10"/>
  <c r="T301" i="10"/>
  <c r="R301" i="10"/>
  <c r="T305" i="10"/>
  <c r="R305" i="10"/>
  <c r="R309" i="10"/>
  <c r="T309" i="10"/>
  <c r="I303" i="10"/>
  <c r="I301" i="10"/>
  <c r="I299" i="10"/>
  <c r="I297" i="10"/>
  <c r="I308" i="10"/>
  <c r="I306" i="10"/>
  <c r="I304" i="10"/>
  <c r="I302" i="10"/>
  <c r="I300" i="10"/>
  <c r="I298" i="10"/>
  <c r="I309" i="10"/>
  <c r="I307" i="10"/>
  <c r="I305" i="10"/>
  <c r="I310" i="10"/>
  <c r="C382" i="5"/>
  <c r="D380" i="5"/>
  <c r="T287" i="10"/>
  <c r="R287" i="10"/>
  <c r="R291" i="10"/>
  <c r="T291" i="10"/>
  <c r="R285" i="10"/>
  <c r="T285" i="10"/>
  <c r="I283" i="10"/>
  <c r="I286" i="10"/>
  <c r="I284" i="10"/>
  <c r="I285" i="10"/>
  <c r="C336" i="5"/>
  <c r="D334" i="5"/>
  <c r="T281" i="10"/>
  <c r="R281" i="10"/>
  <c r="I279" i="10"/>
  <c r="I280" i="10"/>
  <c r="I281" i="10"/>
  <c r="I282" i="10"/>
  <c r="C328" i="5"/>
  <c r="D326" i="5"/>
  <c r="T274" i="10"/>
  <c r="R274" i="10"/>
  <c r="T266" i="10"/>
  <c r="R266" i="10"/>
  <c r="R255" i="10"/>
  <c r="T255" i="10"/>
  <c r="T259" i="10"/>
  <c r="R259" i="10"/>
  <c r="T262" i="10"/>
  <c r="R262" i="10"/>
  <c r="T242" i="10"/>
  <c r="R242" i="10"/>
  <c r="R246" i="10"/>
  <c r="T246" i="10"/>
  <c r="R250" i="10"/>
  <c r="T250" i="10"/>
  <c r="I244" i="10"/>
  <c r="I242" i="10"/>
  <c r="I246" i="10"/>
  <c r="I243" i="10"/>
  <c r="I245" i="10"/>
  <c r="I247" i="10"/>
  <c r="I250" i="10"/>
  <c r="I248" i="10"/>
  <c r="I249" i="10"/>
  <c r="I251" i="10"/>
  <c r="C286" i="5"/>
  <c r="D284" i="5"/>
  <c r="CX580" i="3"/>
  <c r="R231" i="10"/>
  <c r="T231" i="10"/>
  <c r="T235" i="10"/>
  <c r="R235" i="10"/>
  <c r="R239" i="10"/>
  <c r="T239" i="10"/>
  <c r="T222" i="10"/>
  <c r="R222" i="10"/>
  <c r="R226" i="10"/>
  <c r="T226" i="10"/>
  <c r="R210" i="10"/>
  <c r="T210" i="10"/>
  <c r="T214" i="10"/>
  <c r="R214" i="10"/>
  <c r="T218" i="10"/>
  <c r="R218" i="10"/>
  <c r="T198" i="10"/>
  <c r="R198" i="10"/>
  <c r="T202" i="10"/>
  <c r="R202" i="10"/>
  <c r="T206" i="10"/>
  <c r="R206" i="10"/>
  <c r="T186" i="10"/>
  <c r="R186" i="10"/>
  <c r="T190" i="10"/>
  <c r="R190" i="10"/>
  <c r="T194" i="10"/>
  <c r="R194" i="10"/>
  <c r="R174" i="10"/>
  <c r="T174" i="10"/>
  <c r="R178" i="10"/>
  <c r="T178" i="10"/>
  <c r="R182" i="10"/>
  <c r="T182" i="10"/>
  <c r="T162" i="10"/>
  <c r="R162" i="10"/>
  <c r="T166" i="10"/>
  <c r="R166" i="10"/>
  <c r="R170" i="10"/>
  <c r="T170" i="10"/>
  <c r="T152" i="10"/>
  <c r="R152" i="10"/>
  <c r="T156" i="10"/>
  <c r="R156" i="10"/>
  <c r="T160" i="10"/>
  <c r="R160" i="10"/>
  <c r="T143" i="10"/>
  <c r="R143" i="10"/>
  <c r="T147" i="10"/>
  <c r="R147" i="10"/>
  <c r="T131" i="10"/>
  <c r="R131" i="10"/>
  <c r="CX363" i="3"/>
  <c r="T135" i="10"/>
  <c r="R135" i="10"/>
  <c r="CX359" i="3"/>
  <c r="CX355" i="3"/>
  <c r="CX354" i="3"/>
  <c r="CX350" i="3"/>
  <c r="T109" i="10"/>
  <c r="R109" i="10"/>
  <c r="T113" i="10"/>
  <c r="R113" i="10"/>
  <c r="T117" i="10"/>
  <c r="R117" i="10"/>
  <c r="R121" i="10"/>
  <c r="T121" i="10"/>
  <c r="R125" i="10"/>
  <c r="T125" i="10"/>
  <c r="R128" i="10"/>
  <c r="T128" i="10"/>
  <c r="T100" i="10"/>
  <c r="R100" i="10"/>
  <c r="T104" i="10"/>
  <c r="R104" i="10"/>
  <c r="T81" i="10"/>
  <c r="R81" i="10"/>
  <c r="T85" i="10"/>
  <c r="R85" i="10"/>
  <c r="T89" i="10"/>
  <c r="R89" i="10"/>
  <c r="T93" i="10"/>
  <c r="R93" i="10"/>
  <c r="T67" i="10"/>
  <c r="R67" i="10"/>
  <c r="R71" i="10"/>
  <c r="T71" i="10"/>
  <c r="R75" i="10"/>
  <c r="T75" i="10"/>
  <c r="T78" i="10"/>
  <c r="R78" i="10"/>
  <c r="CX205" i="3"/>
  <c r="CX201" i="3"/>
  <c r="R61" i="10"/>
  <c r="T61" i="10"/>
  <c r="CX197" i="3"/>
  <c r="T52" i="10"/>
  <c r="R52" i="10"/>
  <c r="R56" i="10"/>
  <c r="T56" i="10"/>
  <c r="R43" i="10"/>
  <c r="T43" i="10"/>
  <c r="R47" i="10"/>
  <c r="T47" i="10"/>
  <c r="T36" i="10"/>
  <c r="R36" i="10"/>
  <c r="R40" i="10"/>
  <c r="T40" i="10"/>
  <c r="T24" i="10"/>
  <c r="R24" i="10"/>
  <c r="T28" i="10"/>
  <c r="R28" i="10"/>
  <c r="T22" i="10"/>
  <c r="R22" i="10"/>
  <c r="I21" i="10"/>
  <c r="I22" i="10"/>
  <c r="I23" i="10"/>
  <c r="T19" i="10"/>
  <c r="R19" i="10"/>
  <c r="I19" i="10"/>
  <c r="I20" i="10"/>
  <c r="I18" i="10"/>
  <c r="C48" i="5"/>
  <c r="D46" i="5"/>
  <c r="R16" i="10"/>
  <c r="T16" i="10"/>
  <c r="R12" i="10"/>
  <c r="T12" i="10"/>
  <c r="T10" i="10"/>
  <c r="R10" i="10"/>
  <c r="D182" i="5"/>
  <c r="O51" i="1" l="1"/>
  <c r="AB28" i="1"/>
  <c r="AZ179" i="1"/>
  <c r="CI132" i="1"/>
  <c r="T380" i="5"/>
  <c r="G380" i="5"/>
  <c r="GM255" i="1"/>
  <c r="GN255" i="1"/>
  <c r="O179" i="1"/>
  <c r="AB132" i="1"/>
  <c r="GM90" i="1"/>
  <c r="GN90" i="1"/>
  <c r="GM98" i="1"/>
  <c r="GO98" i="1"/>
  <c r="P179" i="1"/>
  <c r="CH179" i="1"/>
  <c r="CF179" i="1"/>
  <c r="CE179" i="1"/>
  <c r="AC132" i="1"/>
  <c r="GM176" i="1"/>
  <c r="GN176" i="1"/>
  <c r="P265" i="1"/>
  <c r="CH265" i="1"/>
  <c r="CF265" i="1"/>
  <c r="CE265" i="1"/>
  <c r="AC252" i="1"/>
  <c r="GM262" i="1"/>
  <c r="GN262" i="1"/>
  <c r="AO360" i="1"/>
  <c r="AO22" i="1"/>
  <c r="F298" i="1"/>
  <c r="P51" i="1"/>
  <c r="CH51" i="1"/>
  <c r="CF51" i="1"/>
  <c r="CE51" i="1"/>
  <c r="AC28" i="1"/>
  <c r="Q179" i="1"/>
  <c r="AD132" i="1"/>
  <c r="Q221" i="1"/>
  <c r="AD210" i="1"/>
  <c r="R265" i="1"/>
  <c r="AE252" i="1"/>
  <c r="S221" i="1"/>
  <c r="AF210" i="1"/>
  <c r="T265" i="1"/>
  <c r="AG252" i="1"/>
  <c r="W221" i="1"/>
  <c r="AJ210" i="1"/>
  <c r="GN142" i="1"/>
  <c r="GM142" i="1"/>
  <c r="P331" i="1"/>
  <c r="CE331" i="1"/>
  <c r="CH331" i="1"/>
  <c r="CF331" i="1"/>
  <c r="AC325" i="1"/>
  <c r="Y101" i="1"/>
  <c r="AL82" i="1"/>
  <c r="T101" i="1"/>
  <c r="AG82" i="1"/>
  <c r="W51" i="1"/>
  <c r="AJ28" i="1"/>
  <c r="GM168" i="1"/>
  <c r="AU51" i="1"/>
  <c r="CD28" i="1"/>
  <c r="W104" i="5"/>
  <c r="I104" i="5"/>
  <c r="V132" i="5"/>
  <c r="H132" i="5"/>
  <c r="CY49" i="1"/>
  <c r="X49" i="1" s="1"/>
  <c r="AA132" i="5" s="1"/>
  <c r="CZ49" i="1"/>
  <c r="Y49" i="1" s="1"/>
  <c r="AB132" i="5" s="1"/>
  <c r="V226" i="5"/>
  <c r="H226" i="5"/>
  <c r="CY139" i="1"/>
  <c r="X139" i="1" s="1"/>
  <c r="AA226" i="5" s="1"/>
  <c r="CZ139" i="1"/>
  <c r="Y139" i="1" s="1"/>
  <c r="AB226" i="5" s="1"/>
  <c r="V233" i="5"/>
  <c r="H233" i="5"/>
  <c r="CY141" i="1"/>
  <c r="X141" i="1" s="1"/>
  <c r="AA233" i="5" s="1"/>
  <c r="CZ141" i="1"/>
  <c r="Y141" i="1" s="1"/>
  <c r="AB233" i="5" s="1"/>
  <c r="V248" i="5"/>
  <c r="H248" i="5"/>
  <c r="CY147" i="1"/>
  <c r="X147" i="1" s="1"/>
  <c r="AA248" i="5" s="1"/>
  <c r="CZ147" i="1"/>
  <c r="Y147" i="1" s="1"/>
  <c r="AB248" i="5" s="1"/>
  <c r="H255" i="5"/>
  <c r="V255" i="5"/>
  <c r="CY149" i="1"/>
  <c r="X149" i="1" s="1"/>
  <c r="AA255" i="5" s="1"/>
  <c r="CZ149" i="1"/>
  <c r="Y149" i="1" s="1"/>
  <c r="AB255" i="5" s="1"/>
  <c r="V270" i="5"/>
  <c r="H270" i="5"/>
  <c r="CY155" i="1"/>
  <c r="X155" i="1" s="1"/>
  <c r="AA270" i="5" s="1"/>
  <c r="CZ155" i="1"/>
  <c r="Y155" i="1" s="1"/>
  <c r="AB270" i="5" s="1"/>
  <c r="V284" i="5"/>
  <c r="H284" i="5"/>
  <c r="CY159" i="1"/>
  <c r="X159" i="1" s="1"/>
  <c r="AA284" i="5" s="1"/>
  <c r="CZ159" i="1"/>
  <c r="Y159" i="1" s="1"/>
  <c r="AB284" i="5" s="1"/>
  <c r="V292" i="5"/>
  <c r="H292" i="5"/>
  <c r="CY161" i="1"/>
  <c r="X161" i="1" s="1"/>
  <c r="AA292" i="5" s="1"/>
  <c r="CZ161" i="1"/>
  <c r="Y161" i="1" s="1"/>
  <c r="AB292" i="5" s="1"/>
  <c r="DH51" i="1"/>
  <c r="FW51" i="1"/>
  <c r="FZ51" i="1"/>
  <c r="DU28" i="1"/>
  <c r="FX51" i="1"/>
  <c r="X182" i="5"/>
  <c r="I183" i="5"/>
  <c r="I245" i="5"/>
  <c r="X244" i="5"/>
  <c r="I293" i="5"/>
  <c r="X292" i="5"/>
  <c r="GM170" i="1"/>
  <c r="AU179" i="1"/>
  <c r="CD132" i="1"/>
  <c r="V39" i="5"/>
  <c r="H39" i="5"/>
  <c r="CY35" i="1"/>
  <c r="X35" i="1" s="1"/>
  <c r="AA39" i="5" s="1"/>
  <c r="CZ35" i="1"/>
  <c r="Y35" i="1" s="1"/>
  <c r="AB39" i="5" s="1"/>
  <c r="F61" i="5"/>
  <c r="CR39" i="1"/>
  <c r="Q39" i="1" s="1"/>
  <c r="AB39" i="1"/>
  <c r="E61" i="5" s="1"/>
  <c r="F90" i="5"/>
  <c r="CR43" i="1"/>
  <c r="Q43" i="1" s="1"/>
  <c r="AB43" i="1"/>
  <c r="E90" i="5" s="1"/>
  <c r="F161" i="5"/>
  <c r="CR87" i="1"/>
  <c r="Q87" i="1" s="1"/>
  <c r="AB87" i="1"/>
  <c r="E161" i="5" s="1"/>
  <c r="F175" i="5"/>
  <c r="CR91" i="1"/>
  <c r="Q91" i="1" s="1"/>
  <c r="AB91" i="1"/>
  <c r="E175" i="5" s="1"/>
  <c r="V194" i="5"/>
  <c r="H194" i="5"/>
  <c r="CY97" i="1"/>
  <c r="X97" i="1" s="1"/>
  <c r="AA194" i="5" s="1"/>
  <c r="CZ97" i="1"/>
  <c r="Y97" i="1" s="1"/>
  <c r="AB194" i="5" s="1"/>
  <c r="X161" i="5"/>
  <c r="I162" i="5"/>
  <c r="X215" i="5"/>
  <c r="I216" i="5"/>
  <c r="DW179" i="1"/>
  <c r="X259" i="5"/>
  <c r="I260" i="5"/>
  <c r="GN150" i="1"/>
  <c r="V51" i="1"/>
  <c r="AI28" i="1"/>
  <c r="V25" i="5"/>
  <c r="H25" i="5"/>
  <c r="CY31" i="1"/>
  <c r="X31" i="1" s="1"/>
  <c r="DX51" i="1"/>
  <c r="CZ31" i="1"/>
  <c r="Y31" i="1" s="1"/>
  <c r="F39" i="5"/>
  <c r="CR35" i="1"/>
  <c r="Q35" i="1" s="1"/>
  <c r="AB35" i="1"/>
  <c r="E39" i="5" s="1"/>
  <c r="T76" i="5"/>
  <c r="G76" i="5"/>
  <c r="DU82" i="1"/>
  <c r="DH101" i="1"/>
  <c r="FX101" i="1"/>
  <c r="FW101" i="1"/>
  <c r="FZ101" i="1"/>
  <c r="W303" i="5"/>
  <c r="I303" i="5"/>
  <c r="I326" i="5"/>
  <c r="W326" i="5"/>
  <c r="Y25" i="5"/>
  <c r="K25" i="5"/>
  <c r="DZ51" i="1"/>
  <c r="Y61" i="5"/>
  <c r="K61" i="5"/>
  <c r="Y118" i="5"/>
  <c r="K118" i="5"/>
  <c r="Y392" i="5"/>
  <c r="K392" i="5"/>
  <c r="DN51" i="1"/>
  <c r="EA28" i="1"/>
  <c r="W190" i="5"/>
  <c r="I190" i="5"/>
  <c r="CP165" i="1"/>
  <c r="O165" i="1" s="1"/>
  <c r="T319" i="5"/>
  <c r="G319" i="5"/>
  <c r="GM171" i="1"/>
  <c r="GN171" i="1"/>
  <c r="U388" i="5"/>
  <c r="CP257" i="1"/>
  <c r="O257" i="1" s="1"/>
  <c r="DT265" i="1" s="1"/>
  <c r="Y154" i="5"/>
  <c r="K154" i="5"/>
  <c r="DZ101" i="1"/>
  <c r="Y182" i="5"/>
  <c r="K182" i="5"/>
  <c r="Z46" i="5"/>
  <c r="K47" i="5"/>
  <c r="Z104" i="5"/>
  <c r="K105" i="5"/>
  <c r="DN101" i="1"/>
  <c r="EA82" i="1"/>
  <c r="W315" i="5"/>
  <c r="I315" i="5"/>
  <c r="EC221" i="1"/>
  <c r="FX325" i="1"/>
  <c r="EO331" i="1"/>
  <c r="W319" i="5"/>
  <c r="I319" i="5"/>
  <c r="EH82" i="1"/>
  <c r="P110" i="1"/>
  <c r="EQ331" i="1"/>
  <c r="FZ325" i="1"/>
  <c r="EP331" i="1"/>
  <c r="FY325" i="1"/>
  <c r="FY28" i="1"/>
  <c r="EP51" i="1"/>
  <c r="P239" i="1"/>
  <c r="EL210" i="1"/>
  <c r="P313" i="1"/>
  <c r="EM22" i="1"/>
  <c r="DL325" i="1"/>
  <c r="P352" i="1"/>
  <c r="EB252" i="1"/>
  <c r="DO265" i="1"/>
  <c r="EH210" i="1"/>
  <c r="P230" i="1"/>
  <c r="ES179" i="1"/>
  <c r="GB132" i="1"/>
  <c r="ED325" i="1"/>
  <c r="DQ331" i="1"/>
  <c r="ES325" i="1"/>
  <c r="P351" i="1"/>
  <c r="AB101" i="1"/>
  <c r="GM84" i="1"/>
  <c r="GO84" i="1"/>
  <c r="GM92" i="1"/>
  <c r="GO92" i="1"/>
  <c r="Q51" i="1"/>
  <c r="AD28" i="1"/>
  <c r="GM140" i="1"/>
  <c r="GN140" i="1"/>
  <c r="P221" i="1"/>
  <c r="CF221" i="1"/>
  <c r="CH221" i="1"/>
  <c r="CE221" i="1"/>
  <c r="AC210" i="1"/>
  <c r="GM256" i="1"/>
  <c r="GN256" i="1"/>
  <c r="T51" i="1"/>
  <c r="AG28" i="1"/>
  <c r="CG51" i="1"/>
  <c r="AQ51" i="1"/>
  <c r="BZ28" i="1"/>
  <c r="GM34" i="1"/>
  <c r="Q265" i="1"/>
  <c r="AD252" i="1"/>
  <c r="W179" i="1"/>
  <c r="AJ132" i="1"/>
  <c r="S179" i="1"/>
  <c r="AF132" i="1"/>
  <c r="GM162" i="1"/>
  <c r="GN162" i="1"/>
  <c r="U101" i="1"/>
  <c r="AH82" i="1"/>
  <c r="AP265" i="1"/>
  <c r="CI265" i="1"/>
  <c r="BY252" i="1"/>
  <c r="AB331" i="1"/>
  <c r="GP328" i="1"/>
  <c r="CD331" i="1" s="1"/>
  <c r="GM328" i="1"/>
  <c r="CA331" i="1" s="1"/>
  <c r="R101" i="1"/>
  <c r="AE82" i="1"/>
  <c r="T179" i="1"/>
  <c r="AG132" i="1"/>
  <c r="AQ101" i="1"/>
  <c r="CH101" i="1"/>
  <c r="CI101" i="1"/>
  <c r="CG101" i="1"/>
  <c r="BZ82" i="1"/>
  <c r="BA51" i="1"/>
  <c r="CJ28" i="1"/>
  <c r="AU101" i="1"/>
  <c r="CD82" i="1"/>
  <c r="F32" i="5"/>
  <c r="CR33" i="1"/>
  <c r="Q33" i="1" s="1"/>
  <c r="AB33" i="1"/>
  <c r="E32" i="5" s="1"/>
  <c r="F118" i="5"/>
  <c r="CR47" i="1"/>
  <c r="Q47" i="1" s="1"/>
  <c r="AB47" i="1"/>
  <c r="E118" i="5" s="1"/>
  <c r="F215" i="5"/>
  <c r="CR135" i="1"/>
  <c r="Q135" i="1" s="1"/>
  <c r="AB135" i="1"/>
  <c r="E215" i="5" s="1"/>
  <c r="F222" i="5"/>
  <c r="CR137" i="1"/>
  <c r="Q137" i="1" s="1"/>
  <c r="AB137" i="1"/>
  <c r="E222" i="5" s="1"/>
  <c r="F237" i="5"/>
  <c r="CR143" i="1"/>
  <c r="Q143" i="1" s="1"/>
  <c r="AB143" i="1"/>
  <c r="E237" i="5" s="1"/>
  <c r="F244" i="5"/>
  <c r="AB145" i="1"/>
  <c r="E244" i="5" s="1"/>
  <c r="CR145" i="1"/>
  <c r="Q145" i="1" s="1"/>
  <c r="F259" i="5"/>
  <c r="AB151" i="1"/>
  <c r="E259" i="5" s="1"/>
  <c r="CR151" i="1"/>
  <c r="Q151" i="1" s="1"/>
  <c r="F266" i="5"/>
  <c r="AB153" i="1"/>
  <c r="E266" i="5" s="1"/>
  <c r="CR153" i="1"/>
  <c r="Q153" i="1" s="1"/>
  <c r="F277" i="5"/>
  <c r="AB157" i="1"/>
  <c r="E277" i="5" s="1"/>
  <c r="CR157" i="1"/>
  <c r="Q157" i="1" s="1"/>
  <c r="F296" i="5"/>
  <c r="AB163" i="1"/>
  <c r="E296" i="5" s="1"/>
  <c r="CR163" i="1"/>
  <c r="Q163" i="1" s="1"/>
  <c r="X132" i="5"/>
  <c r="I133" i="5"/>
  <c r="X194" i="5"/>
  <c r="I195" i="5"/>
  <c r="X255" i="5"/>
  <c r="I256" i="5"/>
  <c r="GN30" i="1"/>
  <c r="X265" i="1"/>
  <c r="AK252" i="1"/>
  <c r="BC360" i="1"/>
  <c r="F310" i="1"/>
  <c r="BC22" i="1"/>
  <c r="V32" i="5"/>
  <c r="H32" i="5"/>
  <c r="CY33" i="1"/>
  <c r="X33" i="1" s="1"/>
  <c r="AA32" i="5" s="1"/>
  <c r="CZ33" i="1"/>
  <c r="Y33" i="1" s="1"/>
  <c r="AB32" i="5" s="1"/>
  <c r="F46" i="5"/>
  <c r="CR37" i="1"/>
  <c r="Q37" i="1" s="1"/>
  <c r="AB37" i="1"/>
  <c r="E46" i="5" s="1"/>
  <c r="V104" i="5"/>
  <c r="H104" i="5"/>
  <c r="CY45" i="1"/>
  <c r="X45" i="1" s="1"/>
  <c r="AA104" i="5" s="1"/>
  <c r="CZ45" i="1"/>
  <c r="Y45" i="1" s="1"/>
  <c r="AB104" i="5" s="1"/>
  <c r="V161" i="5"/>
  <c r="H161" i="5"/>
  <c r="CY87" i="1"/>
  <c r="X87" i="1" s="1"/>
  <c r="AA161" i="5" s="1"/>
  <c r="CZ87" i="1"/>
  <c r="Y87" i="1" s="1"/>
  <c r="AB161" i="5" s="1"/>
  <c r="V175" i="5"/>
  <c r="H175" i="5"/>
  <c r="CY91" i="1"/>
  <c r="X91" i="1" s="1"/>
  <c r="AA175" i="5" s="1"/>
  <c r="CZ91" i="1"/>
  <c r="Y91" i="1" s="1"/>
  <c r="AB175" i="5" s="1"/>
  <c r="F201" i="5"/>
  <c r="CR99" i="1"/>
  <c r="Q99" i="1" s="1"/>
  <c r="AB99" i="1"/>
  <c r="E201" i="5" s="1"/>
  <c r="X39" i="5"/>
  <c r="I415" i="5" s="1"/>
  <c r="I40" i="5"/>
  <c r="X175" i="5"/>
  <c r="I176" i="5"/>
  <c r="X226" i="5"/>
  <c r="I227" i="5"/>
  <c r="X270" i="5"/>
  <c r="I271" i="5"/>
  <c r="BA179" i="1"/>
  <c r="CJ132" i="1"/>
  <c r="W380" i="5"/>
  <c r="I380" i="5"/>
  <c r="DV265" i="1"/>
  <c r="W392" i="5"/>
  <c r="I392" i="5"/>
  <c r="W404" i="5"/>
  <c r="I404" i="5"/>
  <c r="K370" i="5"/>
  <c r="Z369" i="5"/>
  <c r="EP221" i="1"/>
  <c r="FY210" i="1"/>
  <c r="W334" i="5"/>
  <c r="I334" i="5"/>
  <c r="K389" i="5"/>
  <c r="Z388" i="5"/>
  <c r="K410" i="5" s="1"/>
  <c r="EA265" i="1"/>
  <c r="BA265" i="1"/>
  <c r="CJ252" i="1"/>
  <c r="G342" i="5"/>
  <c r="T342" i="5"/>
  <c r="GN177" i="1"/>
  <c r="GM177" i="1"/>
  <c r="DJ221" i="1"/>
  <c r="DW210" i="1"/>
  <c r="Y226" i="5"/>
  <c r="K226" i="5"/>
  <c r="Y248" i="5"/>
  <c r="K248" i="5"/>
  <c r="Y270" i="5"/>
  <c r="K270" i="5"/>
  <c r="K296" i="5"/>
  <c r="Y296" i="5"/>
  <c r="Y319" i="5"/>
  <c r="K319" i="5"/>
  <c r="Z161" i="5"/>
  <c r="K162" i="5"/>
  <c r="Z190" i="5"/>
  <c r="K191" i="5"/>
  <c r="DN179" i="1"/>
  <c r="EA132" i="1"/>
  <c r="P274" i="1"/>
  <c r="EH252" i="1"/>
  <c r="FY132" i="1"/>
  <c r="EP179" i="1"/>
  <c r="I361" i="5"/>
  <c r="W361" i="5"/>
  <c r="CP215" i="1"/>
  <c r="O215" i="1" s="1"/>
  <c r="I369" i="5"/>
  <c r="W369" i="5"/>
  <c r="I410" i="5"/>
  <c r="Y357" i="5"/>
  <c r="K357" i="5"/>
  <c r="DZ221" i="1"/>
  <c r="Z222" i="5"/>
  <c r="K223" i="5"/>
  <c r="Z244" i="5"/>
  <c r="K245" i="5"/>
  <c r="Z266" i="5"/>
  <c r="K267" i="5"/>
  <c r="Z292" i="5"/>
  <c r="K293" i="5"/>
  <c r="Z315" i="5"/>
  <c r="K316" i="5"/>
  <c r="Z342" i="5"/>
  <c r="K343" i="5"/>
  <c r="DL252" i="1"/>
  <c r="P286" i="1"/>
  <c r="ER331" i="1"/>
  <c r="GA325" i="1"/>
  <c r="EI294" i="1"/>
  <c r="P61" i="1"/>
  <c r="EI28" i="1"/>
  <c r="EH28" i="1"/>
  <c r="P60" i="1"/>
  <c r="EH294" i="1"/>
  <c r="P231" i="1"/>
  <c r="EI210" i="1"/>
  <c r="DO51" i="1"/>
  <c r="EB28" i="1"/>
  <c r="GA210" i="1"/>
  <c r="ER221" i="1"/>
  <c r="GB210" i="1"/>
  <c r="ES221" i="1"/>
  <c r="EL252" i="1"/>
  <c r="P283" i="1"/>
  <c r="DU265" i="1"/>
  <c r="DX325" i="1"/>
  <c r="DK331" i="1"/>
  <c r="P245" i="1"/>
  <c r="DO210" i="1"/>
  <c r="EP82" i="1"/>
  <c r="P108" i="1"/>
  <c r="GM86" i="1"/>
  <c r="GO86" i="1"/>
  <c r="GM94" i="1"/>
  <c r="GN94" i="1"/>
  <c r="GM154" i="1"/>
  <c r="GN154" i="1"/>
  <c r="AB221" i="1"/>
  <c r="GM212" i="1"/>
  <c r="GM218" i="1"/>
  <c r="GN218" i="1"/>
  <c r="CB221" i="1" s="1"/>
  <c r="GM258" i="1"/>
  <c r="GN258" i="1"/>
  <c r="T221" i="1"/>
  <c r="AG210" i="1"/>
  <c r="GN138" i="1"/>
  <c r="GM138" i="1"/>
  <c r="AQ179" i="1"/>
  <c r="CG179" i="1"/>
  <c r="BZ132" i="1"/>
  <c r="Y51" i="1"/>
  <c r="AL28" i="1"/>
  <c r="GM36" i="1"/>
  <c r="GN36" i="1"/>
  <c r="GN146" i="1"/>
  <c r="GM146" i="1"/>
  <c r="GM164" i="1"/>
  <c r="GN164" i="1"/>
  <c r="AL265" i="1"/>
  <c r="U179" i="1"/>
  <c r="AH132" i="1"/>
  <c r="AZ331" i="1"/>
  <c r="CI325" i="1"/>
  <c r="X331" i="1"/>
  <c r="AK325" i="1"/>
  <c r="AL179" i="1"/>
  <c r="U51" i="1"/>
  <c r="AH28" i="1"/>
  <c r="AQ221" i="1"/>
  <c r="CG221" i="1"/>
  <c r="BZ210" i="1"/>
  <c r="BA101" i="1"/>
  <c r="CJ82" i="1"/>
  <c r="AZ51" i="1"/>
  <c r="CI28" i="1"/>
  <c r="V118" i="5"/>
  <c r="H118" i="5"/>
  <c r="CY47" i="1"/>
  <c r="X47" i="1" s="1"/>
  <c r="AA118" i="5" s="1"/>
  <c r="CZ47" i="1"/>
  <c r="Y47" i="1" s="1"/>
  <c r="AB118" i="5" s="1"/>
  <c r="V215" i="5"/>
  <c r="H215" i="5"/>
  <c r="CY135" i="1"/>
  <c r="X135" i="1" s="1"/>
  <c r="CZ135" i="1"/>
  <c r="Y135" i="1" s="1"/>
  <c r="DX179" i="1"/>
  <c r="H222" i="5"/>
  <c r="V222" i="5"/>
  <c r="CY137" i="1"/>
  <c r="X137" i="1" s="1"/>
  <c r="AA222" i="5" s="1"/>
  <c r="CZ137" i="1"/>
  <c r="Y137" i="1" s="1"/>
  <c r="AB222" i="5" s="1"/>
  <c r="V237" i="5"/>
  <c r="H237" i="5"/>
  <c r="CY143" i="1"/>
  <c r="X143" i="1" s="1"/>
  <c r="AA237" i="5" s="1"/>
  <c r="CZ143" i="1"/>
  <c r="Y143" i="1" s="1"/>
  <c r="AB237" i="5" s="1"/>
  <c r="V244" i="5"/>
  <c r="H244" i="5"/>
  <c r="CY145" i="1"/>
  <c r="X145" i="1" s="1"/>
  <c r="AA244" i="5" s="1"/>
  <c r="CZ145" i="1"/>
  <c r="Y145" i="1" s="1"/>
  <c r="AB244" i="5" s="1"/>
  <c r="V259" i="5"/>
  <c r="H259" i="5"/>
  <c r="CY151" i="1"/>
  <c r="X151" i="1" s="1"/>
  <c r="AA259" i="5" s="1"/>
  <c r="CZ151" i="1"/>
  <c r="Y151" i="1" s="1"/>
  <c r="AB259" i="5" s="1"/>
  <c r="H266" i="5"/>
  <c r="V266" i="5"/>
  <c r="CY153" i="1"/>
  <c r="X153" i="1" s="1"/>
  <c r="AA266" i="5" s="1"/>
  <c r="CZ153" i="1"/>
  <c r="Y153" i="1" s="1"/>
  <c r="AB266" i="5" s="1"/>
  <c r="V277" i="5"/>
  <c r="H277" i="5"/>
  <c r="CY157" i="1"/>
  <c r="X157" i="1" s="1"/>
  <c r="AA277" i="5" s="1"/>
  <c r="CZ157" i="1"/>
  <c r="Y157" i="1" s="1"/>
  <c r="AB277" i="5" s="1"/>
  <c r="V296" i="5"/>
  <c r="H296" i="5"/>
  <c r="CY163" i="1"/>
  <c r="X163" i="1" s="1"/>
  <c r="AA296" i="5" s="1"/>
  <c r="CZ163" i="1"/>
  <c r="Y163" i="1" s="1"/>
  <c r="AB296" i="5" s="1"/>
  <c r="X154" i="5"/>
  <c r="I155" i="5"/>
  <c r="DW101" i="1"/>
  <c r="X222" i="5"/>
  <c r="I223" i="5"/>
  <c r="X266" i="5"/>
  <c r="I267" i="5"/>
  <c r="AK51" i="1"/>
  <c r="F25" i="5"/>
  <c r="CR31" i="1"/>
  <c r="Q31" i="1" s="1"/>
  <c r="AB31" i="1"/>
  <c r="E25" i="5" s="1"/>
  <c r="CP45" i="1"/>
  <c r="O45" i="1" s="1"/>
  <c r="AX331" i="1"/>
  <c r="CG325" i="1"/>
  <c r="F154" i="5"/>
  <c r="CR85" i="1"/>
  <c r="Q85" i="1" s="1"/>
  <c r="AB85" i="1"/>
  <c r="E154" i="5" s="1"/>
  <c r="F168" i="5"/>
  <c r="CR89" i="1"/>
  <c r="Q89" i="1" s="1"/>
  <c r="AB89" i="1"/>
  <c r="E168" i="5" s="1"/>
  <c r="F182" i="5"/>
  <c r="CR93" i="1"/>
  <c r="Q93" i="1" s="1"/>
  <c r="AB93" i="1"/>
  <c r="E182" i="5" s="1"/>
  <c r="V190" i="5"/>
  <c r="H190" i="5"/>
  <c r="CY95" i="1"/>
  <c r="X95" i="1" s="1"/>
  <c r="AA190" i="5" s="1"/>
  <c r="CZ95" i="1"/>
  <c r="Y95" i="1" s="1"/>
  <c r="AB190" i="5" s="1"/>
  <c r="V201" i="5"/>
  <c r="H201" i="5"/>
  <c r="CY99" i="1"/>
  <c r="X99" i="1" s="1"/>
  <c r="AA201" i="5" s="1"/>
  <c r="CZ99" i="1"/>
  <c r="Y99" i="1" s="1"/>
  <c r="AB201" i="5" s="1"/>
  <c r="X90" i="5"/>
  <c r="I149" i="5" s="1"/>
  <c r="I91" i="5"/>
  <c r="CZ43" i="1"/>
  <c r="Y43" i="1" s="1"/>
  <c r="AB90" i="5" s="1"/>
  <c r="I191" i="5"/>
  <c r="X190" i="5"/>
  <c r="X237" i="5"/>
  <c r="I238" i="5"/>
  <c r="X284" i="5"/>
  <c r="I285" i="5"/>
  <c r="GN158" i="1"/>
  <c r="BA221" i="1"/>
  <c r="CJ210" i="1"/>
  <c r="V61" i="5"/>
  <c r="H61" i="5"/>
  <c r="CY39" i="1"/>
  <c r="X39" i="1" s="1"/>
  <c r="AA61" i="5" s="1"/>
  <c r="CZ39" i="1"/>
  <c r="Y39" i="1" s="1"/>
  <c r="AB61" i="5" s="1"/>
  <c r="FW179" i="1"/>
  <c r="FZ179" i="1"/>
  <c r="DU132" i="1"/>
  <c r="DH179" i="1"/>
  <c r="FX179" i="1"/>
  <c r="U315" i="5"/>
  <c r="CP169" i="1"/>
  <c r="O169" i="1" s="1"/>
  <c r="U369" i="5"/>
  <c r="CP219" i="1"/>
  <c r="O219" i="1" s="1"/>
  <c r="DK265" i="1"/>
  <c r="DX252" i="1"/>
  <c r="Y39" i="5"/>
  <c r="K39" i="5"/>
  <c r="Y90" i="5"/>
  <c r="K90" i="5"/>
  <c r="Y380" i="5"/>
  <c r="K380" i="5"/>
  <c r="DZ265" i="1"/>
  <c r="Y404" i="5"/>
  <c r="K404" i="5"/>
  <c r="W308" i="5"/>
  <c r="I308" i="5"/>
  <c r="DU221" i="1"/>
  <c r="U404" i="5"/>
  <c r="CP263" i="1"/>
  <c r="O263" i="1" s="1"/>
  <c r="Y168" i="5"/>
  <c r="K168" i="5"/>
  <c r="Y194" i="5"/>
  <c r="K194" i="5"/>
  <c r="Z32" i="5"/>
  <c r="K415" i="5" s="1"/>
  <c r="K33" i="5"/>
  <c r="Z76" i="5"/>
  <c r="K77" i="5"/>
  <c r="K133" i="5"/>
  <c r="Z132" i="5"/>
  <c r="K149" i="5" s="1"/>
  <c r="CY43" i="1"/>
  <c r="X43" i="1" s="1"/>
  <c r="AA90" i="5" s="1"/>
  <c r="CP173" i="1"/>
  <c r="O173" i="1" s="1"/>
  <c r="DL101" i="1"/>
  <c r="DY82" i="1"/>
  <c r="P340" i="1"/>
  <c r="V17" i="2" s="1"/>
  <c r="EH325" i="1"/>
  <c r="FY252" i="1"/>
  <c r="EP265" i="1"/>
  <c r="T334" i="5"/>
  <c r="G334" i="5"/>
  <c r="GM175" i="1"/>
  <c r="GN175" i="1"/>
  <c r="DW51" i="1"/>
  <c r="DY132" i="1"/>
  <c r="DL179" i="1"/>
  <c r="ER101" i="1"/>
  <c r="GA82" i="1"/>
  <c r="EH132" i="1"/>
  <c r="P188" i="1"/>
  <c r="EI325" i="1"/>
  <c r="P341" i="1"/>
  <c r="ET18" i="1"/>
  <c r="P373" i="1"/>
  <c r="P348" i="1"/>
  <c r="T17" i="2" s="1"/>
  <c r="EK325" i="1"/>
  <c r="DO179" i="1"/>
  <c r="EB132" i="1"/>
  <c r="P284" i="1"/>
  <c r="EM252" i="1"/>
  <c r="DI325" i="1"/>
  <c r="P343" i="1"/>
  <c r="ES51" i="1"/>
  <c r="GB28" i="1"/>
  <c r="ES265" i="1"/>
  <c r="GB252" i="1"/>
  <c r="P275" i="1"/>
  <c r="EI252" i="1"/>
  <c r="P197" i="1"/>
  <c r="EL132" i="1"/>
  <c r="GM88" i="1"/>
  <c r="GO88" i="1"/>
  <c r="GM96" i="1"/>
  <c r="GO96" i="1"/>
  <c r="GM136" i="1"/>
  <c r="CA179" i="1" s="1"/>
  <c r="GN136" i="1"/>
  <c r="GM156" i="1"/>
  <c r="GN156" i="1"/>
  <c r="GM174" i="1"/>
  <c r="GN174" i="1"/>
  <c r="AP221" i="1"/>
  <c r="CI221" i="1"/>
  <c r="BY210" i="1"/>
  <c r="AB265" i="1"/>
  <c r="GM254" i="1"/>
  <c r="GN254" i="1"/>
  <c r="GM260" i="1"/>
  <c r="GN260" i="1"/>
  <c r="W101" i="1"/>
  <c r="AJ82" i="1"/>
  <c r="Y221" i="1"/>
  <c r="AL210" i="1"/>
  <c r="GM32" i="1"/>
  <c r="GN32" i="1"/>
  <c r="Q101" i="1"/>
  <c r="AD82" i="1"/>
  <c r="GM166" i="1"/>
  <c r="GN166" i="1"/>
  <c r="R51" i="1"/>
  <c r="AE28" i="1"/>
  <c r="GM40" i="1"/>
  <c r="GO40" i="1"/>
  <c r="CC51" i="1" s="1"/>
  <c r="GM148" i="1"/>
  <c r="GN148" i="1"/>
  <c r="S265" i="1"/>
  <c r="AF252" i="1"/>
  <c r="U265" i="1"/>
  <c r="AH252" i="1"/>
  <c r="AK179" i="1"/>
  <c r="GN134" i="1"/>
  <c r="CB179" i="1" s="1"/>
  <c r="GM30" i="1"/>
  <c r="CA51" i="1" s="1"/>
  <c r="GM172" i="1"/>
  <c r="GN172" i="1"/>
  <c r="S331" i="1"/>
  <c r="AF325" i="1"/>
  <c r="R179" i="1"/>
  <c r="AE132" i="1"/>
  <c r="U221" i="1"/>
  <c r="AH210" i="1"/>
  <c r="H46" i="5"/>
  <c r="V46" i="5"/>
  <c r="CY37" i="1"/>
  <c r="X37" i="1" s="1"/>
  <c r="AA46" i="5" s="1"/>
  <c r="CZ37" i="1"/>
  <c r="Y37" i="1" s="1"/>
  <c r="AB46" i="5" s="1"/>
  <c r="V76" i="5"/>
  <c r="H76" i="5"/>
  <c r="CY41" i="1"/>
  <c r="X41" i="1" s="1"/>
  <c r="AA76" i="5" s="1"/>
  <c r="CZ41" i="1"/>
  <c r="Y41" i="1" s="1"/>
  <c r="AB76" i="5" s="1"/>
  <c r="F132" i="5"/>
  <c r="CR49" i="1"/>
  <c r="Q49" i="1" s="1"/>
  <c r="AB49" i="1"/>
  <c r="E132" i="5" s="1"/>
  <c r="F226" i="5"/>
  <c r="CR139" i="1"/>
  <c r="Q139" i="1" s="1"/>
  <c r="AB139" i="1"/>
  <c r="E226" i="5" s="1"/>
  <c r="F233" i="5"/>
  <c r="CR141" i="1"/>
  <c r="Q141" i="1" s="1"/>
  <c r="AB141" i="1"/>
  <c r="E233" i="5" s="1"/>
  <c r="F248" i="5"/>
  <c r="AB147" i="1"/>
  <c r="E248" i="5" s="1"/>
  <c r="CR147" i="1"/>
  <c r="Q147" i="1" s="1"/>
  <c r="F255" i="5"/>
  <c r="AB149" i="1"/>
  <c r="E255" i="5" s="1"/>
  <c r="CR149" i="1"/>
  <c r="Q149" i="1" s="1"/>
  <c r="F270" i="5"/>
  <c r="AB155" i="1"/>
  <c r="E270" i="5" s="1"/>
  <c r="CR155" i="1"/>
  <c r="Q155" i="1" s="1"/>
  <c r="F284" i="5"/>
  <c r="AB159" i="1"/>
  <c r="E284" i="5" s="1"/>
  <c r="CR159" i="1"/>
  <c r="Q159" i="1" s="1"/>
  <c r="F292" i="5"/>
  <c r="AB161" i="1"/>
  <c r="E292" i="5" s="1"/>
  <c r="CR161" i="1"/>
  <c r="Q161" i="1" s="1"/>
  <c r="X168" i="5"/>
  <c r="I169" i="5"/>
  <c r="I234" i="5"/>
  <c r="X233" i="5"/>
  <c r="I278" i="5"/>
  <c r="X277" i="5"/>
  <c r="V179" i="1"/>
  <c r="AI132" i="1"/>
  <c r="AO325" i="1"/>
  <c r="F335" i="1"/>
  <c r="W76" i="5"/>
  <c r="I76" i="5"/>
  <c r="V154" i="5"/>
  <c r="H209" i="5" s="1"/>
  <c r="H154" i="5"/>
  <c r="CY85" i="1"/>
  <c r="X85" i="1" s="1"/>
  <c r="DX101" i="1"/>
  <c r="CZ85" i="1"/>
  <c r="Y85" i="1" s="1"/>
  <c r="V168" i="5"/>
  <c r="H168" i="5"/>
  <c r="CY89" i="1"/>
  <c r="X89" i="1" s="1"/>
  <c r="AA168" i="5" s="1"/>
  <c r="CZ89" i="1"/>
  <c r="Y89" i="1" s="1"/>
  <c r="AB168" i="5" s="1"/>
  <c r="V182" i="5"/>
  <c r="H182" i="5"/>
  <c r="CY93" i="1"/>
  <c r="X93" i="1" s="1"/>
  <c r="AA182" i="5" s="1"/>
  <c r="CZ93" i="1"/>
  <c r="Y93" i="1" s="1"/>
  <c r="AB182" i="5" s="1"/>
  <c r="F194" i="5"/>
  <c r="CR97" i="1"/>
  <c r="Q97" i="1" s="1"/>
  <c r="AB97" i="1"/>
  <c r="E194" i="5" s="1"/>
  <c r="X118" i="5"/>
  <c r="I119" i="5"/>
  <c r="X201" i="5"/>
  <c r="I202" i="5"/>
  <c r="X248" i="5"/>
  <c r="I249" i="5"/>
  <c r="X296" i="5"/>
  <c r="I297" i="5"/>
  <c r="AT265" i="1"/>
  <c r="CC252" i="1"/>
  <c r="CP95" i="1"/>
  <c r="O95" i="1" s="1"/>
  <c r="I388" i="5"/>
  <c r="W388" i="5"/>
  <c r="W396" i="5"/>
  <c r="I396" i="5"/>
  <c r="DT331" i="1"/>
  <c r="GM329" i="1"/>
  <c r="FS331" i="1" s="1"/>
  <c r="GP329" i="1"/>
  <c r="FV331" i="1" s="1"/>
  <c r="DY210" i="1"/>
  <c r="DL221" i="1"/>
  <c r="K362" i="5"/>
  <c r="Z361" i="5"/>
  <c r="K375" i="5" s="1"/>
  <c r="DQ221" i="1"/>
  <c r="ED210" i="1"/>
  <c r="U392" i="5"/>
  <c r="CP259" i="1"/>
  <c r="O259" i="1" s="1"/>
  <c r="DL51" i="1"/>
  <c r="DY28" i="1"/>
  <c r="K397" i="5"/>
  <c r="Z396" i="5"/>
  <c r="I342" i="5"/>
  <c r="W342" i="5"/>
  <c r="H374" i="5"/>
  <c r="I375" i="5"/>
  <c r="Y215" i="5"/>
  <c r="K351" i="5" s="1"/>
  <c r="K215" i="5"/>
  <c r="DZ179" i="1"/>
  <c r="Y237" i="5"/>
  <c r="K237" i="5"/>
  <c r="Y259" i="5"/>
  <c r="K259" i="5"/>
  <c r="Y284" i="5"/>
  <c r="K284" i="5"/>
  <c r="Y308" i="5"/>
  <c r="K308" i="5"/>
  <c r="Y334" i="5"/>
  <c r="K334" i="5"/>
  <c r="Z175" i="5"/>
  <c r="K210" i="5" s="1"/>
  <c r="K176" i="5"/>
  <c r="Z201" i="5"/>
  <c r="K202" i="5"/>
  <c r="AB380" i="5"/>
  <c r="ED265" i="1"/>
  <c r="P111" i="1"/>
  <c r="EI82" i="1"/>
  <c r="CP167" i="1"/>
  <c r="O167" i="1" s="1"/>
  <c r="W357" i="5"/>
  <c r="I357" i="5"/>
  <c r="DV221" i="1"/>
  <c r="CP213" i="1"/>
  <c r="O213" i="1" s="1"/>
  <c r="W365" i="5"/>
  <c r="I365" i="5"/>
  <c r="CP217" i="1"/>
  <c r="O217" i="1" s="1"/>
  <c r="AA380" i="5"/>
  <c r="EC265" i="1"/>
  <c r="DJ265" i="1"/>
  <c r="DW252" i="1"/>
  <c r="Y365" i="5"/>
  <c r="K365" i="5"/>
  <c r="K234" i="5"/>
  <c r="Z233" i="5"/>
  <c r="K352" i="5" s="1"/>
  <c r="Z255" i="5"/>
  <c r="K256" i="5"/>
  <c r="K278" i="5"/>
  <c r="Z277" i="5"/>
  <c r="Z303" i="5"/>
  <c r="K304" i="5"/>
  <c r="Z326" i="5"/>
  <c r="K327" i="5"/>
  <c r="EA221" i="1"/>
  <c r="DM325" i="1"/>
  <c r="P353" i="1"/>
  <c r="ER179" i="1"/>
  <c r="GA132" i="1"/>
  <c r="P120" i="1"/>
  <c r="EM82" i="1"/>
  <c r="ER51" i="1"/>
  <c r="GA28" i="1"/>
  <c r="CP261" i="1"/>
  <c r="O261" i="1" s="1"/>
  <c r="P125" i="1"/>
  <c r="DO82" i="1"/>
  <c r="EG22" i="1"/>
  <c r="EG360" i="1"/>
  <c r="P298" i="1"/>
  <c r="ER265" i="1"/>
  <c r="GA252" i="1"/>
  <c r="GB82" i="1"/>
  <c r="ES101" i="1"/>
  <c r="P198" i="1"/>
  <c r="EM132" i="1"/>
  <c r="P310" i="1"/>
  <c r="EU360" i="1"/>
  <c r="EU22" i="1"/>
  <c r="DP331" i="1"/>
  <c r="EC325" i="1"/>
  <c r="DJ325" i="1"/>
  <c r="P345" i="1"/>
  <c r="AR179" i="1" l="1"/>
  <c r="CA132" i="1"/>
  <c r="DG265" i="1"/>
  <c r="DT252" i="1"/>
  <c r="DN221" i="1"/>
  <c r="EA210" i="1"/>
  <c r="T357" i="5"/>
  <c r="G357" i="5"/>
  <c r="DT221" i="1"/>
  <c r="GM213" i="1"/>
  <c r="T308" i="5"/>
  <c r="G308" i="5"/>
  <c r="GM167" i="1"/>
  <c r="GN167" i="1"/>
  <c r="F283" i="1"/>
  <c r="AT252" i="1"/>
  <c r="AB154" i="5"/>
  <c r="ED101" i="1"/>
  <c r="W284" i="5"/>
  <c r="I284" i="5"/>
  <c r="CP159" i="1"/>
  <c r="O159" i="1" s="1"/>
  <c r="R132" i="1"/>
  <c r="F193" i="1"/>
  <c r="DJ51" i="1"/>
  <c r="DW28" i="1"/>
  <c r="T404" i="5"/>
  <c r="G404" i="5"/>
  <c r="GM263" i="1"/>
  <c r="GN263" i="1"/>
  <c r="T315" i="5"/>
  <c r="G315" i="5"/>
  <c r="GN169" i="1"/>
  <c r="GM169" i="1"/>
  <c r="BA210" i="1"/>
  <c r="F241" i="1"/>
  <c r="W182" i="5"/>
  <c r="I182" i="5"/>
  <c r="CP93" i="1"/>
  <c r="O93" i="1" s="1"/>
  <c r="W25" i="5"/>
  <c r="I25" i="5"/>
  <c r="DV51" i="1"/>
  <c r="CP31" i="1"/>
  <c r="O31" i="1" s="1"/>
  <c r="AA215" i="5"/>
  <c r="EC179" i="1"/>
  <c r="AZ28" i="1"/>
  <c r="F62" i="1"/>
  <c r="AX221" i="1"/>
  <c r="CG210" i="1"/>
  <c r="Y179" i="1"/>
  <c r="AL132" i="1"/>
  <c r="F342" i="1"/>
  <c r="AZ325" i="1"/>
  <c r="O221" i="1"/>
  <c r="AB210" i="1"/>
  <c r="P241" i="1"/>
  <c r="ES210" i="1"/>
  <c r="P303" i="1"/>
  <c r="V16" i="2" s="1"/>
  <c r="V19" i="2" s="1"/>
  <c r="EH22" i="1"/>
  <c r="EH360" i="1"/>
  <c r="EP132" i="1"/>
  <c r="P186" i="1"/>
  <c r="DN265" i="1"/>
  <c r="EA252" i="1"/>
  <c r="X252" i="1"/>
  <c r="F290" i="1"/>
  <c r="I296" i="5"/>
  <c r="W296" i="5"/>
  <c r="CP163" i="1"/>
  <c r="O163" i="1" s="1"/>
  <c r="W244" i="5"/>
  <c r="I244" i="5"/>
  <c r="CP145" i="1"/>
  <c r="O145" i="1" s="1"/>
  <c r="W237" i="5"/>
  <c r="I237" i="5"/>
  <c r="CP143" i="1"/>
  <c r="O143" i="1" s="1"/>
  <c r="W32" i="5"/>
  <c r="I32" i="5"/>
  <c r="CP33" i="1"/>
  <c r="O33" i="1" s="1"/>
  <c r="AZ101" i="1"/>
  <c r="CI82" i="1"/>
  <c r="T132" i="1"/>
  <c r="F200" i="1"/>
  <c r="AU331" i="1"/>
  <c r="CD325" i="1"/>
  <c r="AP252" i="1"/>
  <c r="F274" i="1"/>
  <c r="W132" i="1"/>
  <c r="F203" i="1"/>
  <c r="T294" i="1"/>
  <c r="T28" i="1"/>
  <c r="F72" i="1"/>
  <c r="AV221" i="1"/>
  <c r="CE210" i="1"/>
  <c r="O101" i="1"/>
  <c r="AB82" i="1"/>
  <c r="DP221" i="1"/>
  <c r="EC210" i="1"/>
  <c r="DN82" i="1"/>
  <c r="P124" i="1"/>
  <c r="T303" i="5"/>
  <c r="G303" i="5"/>
  <c r="GM165" i="1"/>
  <c r="GN165" i="1"/>
  <c r="DM51" i="1"/>
  <c r="DZ28" i="1"/>
  <c r="EN101" i="1"/>
  <c r="FW82" i="1"/>
  <c r="GO41" i="1"/>
  <c r="DK51" i="1"/>
  <c r="DX28" i="1"/>
  <c r="W61" i="5"/>
  <c r="I61" i="5"/>
  <c r="CP39" i="1"/>
  <c r="O39" i="1" s="1"/>
  <c r="T82" i="1"/>
  <c r="F122" i="1"/>
  <c r="AW331" i="1"/>
  <c r="CF325" i="1"/>
  <c r="W210" i="1"/>
  <c r="F245" i="1"/>
  <c r="F236" i="1"/>
  <c r="S210" i="1"/>
  <c r="Q210" i="1"/>
  <c r="F233" i="1"/>
  <c r="AV51" i="1"/>
  <c r="CE28" i="1"/>
  <c r="AY265" i="1"/>
  <c r="CH252" i="1"/>
  <c r="P132" i="1"/>
  <c r="F182" i="1"/>
  <c r="DM179" i="1"/>
  <c r="DZ132" i="1"/>
  <c r="FS325" i="1"/>
  <c r="EJ331" i="1"/>
  <c r="W226" i="5"/>
  <c r="I226" i="5"/>
  <c r="CP139" i="1"/>
  <c r="O139" i="1" s="1"/>
  <c r="O265" i="1"/>
  <c r="AB252" i="1"/>
  <c r="ER252" i="1"/>
  <c r="P276" i="1"/>
  <c r="ER28" i="1"/>
  <c r="ER294" i="1"/>
  <c r="P62" i="1"/>
  <c r="ER132" i="1"/>
  <c r="P190" i="1"/>
  <c r="T365" i="5"/>
  <c r="G365" i="5"/>
  <c r="GM217" i="1"/>
  <c r="DI221" i="1"/>
  <c r="DV210" i="1"/>
  <c r="DL210" i="1"/>
  <c r="P242" i="1"/>
  <c r="DT325" i="1"/>
  <c r="DG331" i="1"/>
  <c r="DK101" i="1"/>
  <c r="DX82" i="1"/>
  <c r="W292" i="5"/>
  <c r="I292" i="5"/>
  <c r="CP161" i="1"/>
  <c r="O161" i="1" s="1"/>
  <c r="W248" i="5"/>
  <c r="I248" i="5"/>
  <c r="CP147" i="1"/>
  <c r="O147" i="1" s="1"/>
  <c r="I233" i="5"/>
  <c r="W233" i="5"/>
  <c r="CP141" i="1"/>
  <c r="O141" i="1" s="1"/>
  <c r="AR51" i="1"/>
  <c r="CA28" i="1"/>
  <c r="U252" i="1"/>
  <c r="F287" i="1"/>
  <c r="R294" i="1"/>
  <c r="R28" i="1"/>
  <c r="F65" i="1"/>
  <c r="Q82" i="1"/>
  <c r="F113" i="1"/>
  <c r="Y210" i="1"/>
  <c r="F247" i="1"/>
  <c r="P71" i="1"/>
  <c r="ES28" i="1"/>
  <c r="ES294" i="1"/>
  <c r="ER82" i="1"/>
  <c r="P112" i="1"/>
  <c r="P272" i="1"/>
  <c r="EP252" i="1"/>
  <c r="DM265" i="1"/>
  <c r="DZ252" i="1"/>
  <c r="P280" i="1"/>
  <c r="DK252" i="1"/>
  <c r="EQ179" i="1"/>
  <c r="FZ132" i="1"/>
  <c r="F338" i="1"/>
  <c r="AX325" i="1"/>
  <c r="I210" i="5"/>
  <c r="AQ210" i="1"/>
  <c r="F231" i="1"/>
  <c r="AX179" i="1"/>
  <c r="CG132" i="1"/>
  <c r="AS221" i="1"/>
  <c r="CB210" i="1"/>
  <c r="DH265" i="1"/>
  <c r="FW265" i="1"/>
  <c r="DU252" i="1"/>
  <c r="FZ265" i="1"/>
  <c r="FX265" i="1"/>
  <c r="DO294" i="1"/>
  <c r="P75" i="1"/>
  <c r="DO28" i="1"/>
  <c r="EI360" i="1"/>
  <c r="P304" i="1"/>
  <c r="EI22" i="1"/>
  <c r="K374" i="5"/>
  <c r="G361" i="5"/>
  <c r="T361" i="5"/>
  <c r="GM215" i="1"/>
  <c r="DN132" i="1"/>
  <c r="P202" i="1"/>
  <c r="P235" i="1"/>
  <c r="DJ210" i="1"/>
  <c r="DI265" i="1"/>
  <c r="DV252" i="1"/>
  <c r="BA132" i="1"/>
  <c r="F199" i="1"/>
  <c r="CB51" i="1"/>
  <c r="W259" i="5"/>
  <c r="I259" i="5"/>
  <c r="CP151" i="1"/>
  <c r="O151" i="1" s="1"/>
  <c r="W118" i="5"/>
  <c r="I118" i="5"/>
  <c r="CP47" i="1"/>
  <c r="O47" i="1" s="1"/>
  <c r="BA294" i="1"/>
  <c r="BA28" i="1"/>
  <c r="F71" i="1"/>
  <c r="AY101" i="1"/>
  <c r="CH82" i="1"/>
  <c r="O331" i="1"/>
  <c r="AB325" i="1"/>
  <c r="AQ294" i="1"/>
  <c r="AQ28" i="1"/>
  <c r="F61" i="1"/>
  <c r="AY221" i="1"/>
  <c r="CH210" i="1"/>
  <c r="P289" i="1"/>
  <c r="DO252" i="1"/>
  <c r="P338" i="1"/>
  <c r="EP325" i="1"/>
  <c r="K209" i="5"/>
  <c r="DN294" i="1"/>
  <c r="DN28" i="1"/>
  <c r="P74" i="1"/>
  <c r="FX82" i="1"/>
  <c r="EO101" i="1"/>
  <c r="GM41" i="1"/>
  <c r="W39" i="5"/>
  <c r="I39" i="5"/>
  <c r="CP35" i="1"/>
  <c r="O35" i="1" s="1"/>
  <c r="AA25" i="5"/>
  <c r="EC51" i="1"/>
  <c r="V294" i="1"/>
  <c r="F74" i="1"/>
  <c r="V28" i="1"/>
  <c r="DJ179" i="1"/>
  <c r="DW132" i="1"/>
  <c r="W90" i="5"/>
  <c r="I90" i="5"/>
  <c r="CP43" i="1"/>
  <c r="O43" i="1" s="1"/>
  <c r="EQ51" i="1"/>
  <c r="FZ28" i="1"/>
  <c r="AY331" i="1"/>
  <c r="CH325" i="1"/>
  <c r="AW51" i="1"/>
  <c r="CF28" i="1"/>
  <c r="P252" i="1"/>
  <c r="F268" i="1"/>
  <c r="AV179" i="1"/>
  <c r="CE132" i="1"/>
  <c r="AZ132" i="1"/>
  <c r="F190" i="1"/>
  <c r="EU18" i="1"/>
  <c r="P376" i="1"/>
  <c r="DL28" i="1"/>
  <c r="P72" i="1"/>
  <c r="DL294" i="1"/>
  <c r="T190" i="5"/>
  <c r="G190" i="5"/>
  <c r="GN95" i="1"/>
  <c r="GM95" i="1"/>
  <c r="AA154" i="5"/>
  <c r="EC101" i="1"/>
  <c r="F202" i="1"/>
  <c r="V132" i="1"/>
  <c r="W255" i="5"/>
  <c r="I255" i="5"/>
  <c r="CP149" i="1"/>
  <c r="O149" i="1" s="1"/>
  <c r="AS179" i="1"/>
  <c r="CB132" i="1"/>
  <c r="AZ221" i="1"/>
  <c r="CI210" i="1"/>
  <c r="DL82" i="1"/>
  <c r="P122" i="1"/>
  <c r="FX221" i="1"/>
  <c r="DU210" i="1"/>
  <c r="FW221" i="1"/>
  <c r="DH221" i="1"/>
  <c r="FZ221" i="1"/>
  <c r="G369" i="5"/>
  <c r="T369" i="5"/>
  <c r="GN219" i="1"/>
  <c r="FT221" i="1" s="1"/>
  <c r="GM219" i="1"/>
  <c r="EO179" i="1"/>
  <c r="FX132" i="1"/>
  <c r="EN179" i="1"/>
  <c r="FW132" i="1"/>
  <c r="W154" i="5"/>
  <c r="I154" i="5"/>
  <c r="DV101" i="1"/>
  <c r="CP85" i="1"/>
  <c r="O85" i="1" s="1"/>
  <c r="G104" i="5"/>
  <c r="T104" i="5"/>
  <c r="GM45" i="1"/>
  <c r="GO45" i="1"/>
  <c r="X51" i="1"/>
  <c r="AK28" i="1"/>
  <c r="DK179" i="1"/>
  <c r="DX132" i="1"/>
  <c r="H351" i="5"/>
  <c r="BA82" i="1"/>
  <c r="F121" i="1"/>
  <c r="F356" i="1"/>
  <c r="X325" i="1"/>
  <c r="U132" i="1"/>
  <c r="F201" i="1"/>
  <c r="AQ132" i="1"/>
  <c r="F189" i="1"/>
  <c r="T210" i="1"/>
  <c r="F242" i="1"/>
  <c r="ER210" i="1"/>
  <c r="P232" i="1"/>
  <c r="EP210" i="1"/>
  <c r="P228" i="1"/>
  <c r="W46" i="5"/>
  <c r="I46" i="5"/>
  <c r="CP37" i="1"/>
  <c r="O37" i="1" s="1"/>
  <c r="BC18" i="1"/>
  <c r="F376" i="1"/>
  <c r="I266" i="5"/>
  <c r="W266" i="5"/>
  <c r="CP153" i="1"/>
  <c r="O153" i="1" s="1"/>
  <c r="W215" i="5"/>
  <c r="I215" i="5"/>
  <c r="DV179" i="1"/>
  <c r="CP135" i="1"/>
  <c r="O135" i="1" s="1"/>
  <c r="AQ82" i="1"/>
  <c r="F111" i="1"/>
  <c r="R82" i="1"/>
  <c r="F115" i="1"/>
  <c r="U82" i="1"/>
  <c r="F123" i="1"/>
  <c r="F194" i="1"/>
  <c r="S132" i="1"/>
  <c r="S294" i="1"/>
  <c r="Q252" i="1"/>
  <c r="F277" i="1"/>
  <c r="AX51" i="1"/>
  <c r="CG28" i="1"/>
  <c r="AW221" i="1"/>
  <c r="CF210" i="1"/>
  <c r="CC101" i="1"/>
  <c r="P199" i="1"/>
  <c r="ES132" i="1"/>
  <c r="EP294" i="1"/>
  <c r="EP28" i="1"/>
  <c r="P58" i="1"/>
  <c r="EO325" i="1"/>
  <c r="P337" i="1"/>
  <c r="T388" i="5"/>
  <c r="G388" i="5"/>
  <c r="GM257" i="1"/>
  <c r="GN257" i="1"/>
  <c r="FT265" i="1" s="1"/>
  <c r="K148" i="5"/>
  <c r="K414" i="5"/>
  <c r="DH82" i="1"/>
  <c r="P104" i="1"/>
  <c r="W161" i="5"/>
  <c r="I161" i="5"/>
  <c r="CP87" i="1"/>
  <c r="O87" i="1" s="1"/>
  <c r="EN51" i="1"/>
  <c r="FW28" i="1"/>
  <c r="W294" i="1"/>
  <c r="W28" i="1"/>
  <c r="F75" i="1"/>
  <c r="Y82" i="1"/>
  <c r="F127" i="1"/>
  <c r="AV331" i="1"/>
  <c r="CE325" i="1"/>
  <c r="T252" i="1"/>
  <c r="F286" i="1"/>
  <c r="F279" i="1"/>
  <c r="R252" i="1"/>
  <c r="Q132" i="1"/>
  <c r="F191" i="1"/>
  <c r="AY51" i="1"/>
  <c r="CH28" i="1"/>
  <c r="AO18" i="1"/>
  <c r="F364" i="1"/>
  <c r="AV265" i="1"/>
  <c r="CE252" i="1"/>
  <c r="AW179" i="1"/>
  <c r="CF132" i="1"/>
  <c r="O132" i="1"/>
  <c r="F181" i="1"/>
  <c r="DP325" i="1"/>
  <c r="P356" i="1"/>
  <c r="P121" i="1"/>
  <c r="ES82" i="1"/>
  <c r="DJ252" i="1"/>
  <c r="P279" i="1"/>
  <c r="P247" i="1"/>
  <c r="DQ210" i="1"/>
  <c r="W194" i="5"/>
  <c r="I194" i="5"/>
  <c r="CP97" i="1"/>
  <c r="O97" i="1" s="1"/>
  <c r="U210" i="1"/>
  <c r="F243" i="1"/>
  <c r="S325" i="1"/>
  <c r="F346" i="1"/>
  <c r="J17" i="2" s="1"/>
  <c r="AT51" i="1"/>
  <c r="CC28" i="1"/>
  <c r="CB265" i="1"/>
  <c r="DL132" i="1"/>
  <c r="P200" i="1"/>
  <c r="P364" i="1"/>
  <c r="EG18" i="1"/>
  <c r="G396" i="5"/>
  <c r="T396" i="5"/>
  <c r="GN261" i="1"/>
  <c r="GM261" i="1"/>
  <c r="EC252" i="1"/>
  <c r="DP265" i="1"/>
  <c r="I374" i="5"/>
  <c r="DQ265" i="1"/>
  <c r="ED252" i="1"/>
  <c r="T392" i="5"/>
  <c r="G392" i="5"/>
  <c r="GM259" i="1"/>
  <c r="FS265" i="1" s="1"/>
  <c r="GN259" i="1"/>
  <c r="EM331" i="1"/>
  <c r="FV325" i="1"/>
  <c r="W270" i="5"/>
  <c r="I270" i="5"/>
  <c r="CP155" i="1"/>
  <c r="O155" i="1" s="1"/>
  <c r="W132" i="5"/>
  <c r="I132" i="5"/>
  <c r="CP49" i="1"/>
  <c r="O49" i="1" s="1"/>
  <c r="X179" i="1"/>
  <c r="AK132" i="1"/>
  <c r="S252" i="1"/>
  <c r="F280" i="1"/>
  <c r="W82" i="1"/>
  <c r="F125" i="1"/>
  <c r="CA265" i="1"/>
  <c r="F230" i="1"/>
  <c r="AP210" i="1"/>
  <c r="AP294" i="1"/>
  <c r="ES252" i="1"/>
  <c r="P285" i="1"/>
  <c r="P203" i="1"/>
  <c r="DO132" i="1"/>
  <c r="G326" i="5"/>
  <c r="T326" i="5"/>
  <c r="GM173" i="1"/>
  <c r="GN173" i="1"/>
  <c r="K409" i="5"/>
  <c r="DH132" i="1"/>
  <c r="P182" i="1"/>
  <c r="W168" i="5"/>
  <c r="I168" i="5"/>
  <c r="CP89" i="1"/>
  <c r="O89" i="1" s="1"/>
  <c r="DJ101" i="1"/>
  <c r="DW82" i="1"/>
  <c r="AB215" i="5"/>
  <c r="ED179" i="1"/>
  <c r="U294" i="1"/>
  <c r="U28" i="1"/>
  <c r="F73" i="1"/>
  <c r="Y265" i="1"/>
  <c r="AL252" i="1"/>
  <c r="Y28" i="1"/>
  <c r="F77" i="1"/>
  <c r="CA221" i="1"/>
  <c r="DK325" i="1"/>
  <c r="P346" i="1"/>
  <c r="Y17" i="2" s="1"/>
  <c r="P342" i="1"/>
  <c r="ER325" i="1"/>
  <c r="DM221" i="1"/>
  <c r="DZ210" i="1"/>
  <c r="BA252" i="1"/>
  <c r="F285" i="1"/>
  <c r="I409" i="5"/>
  <c r="W201" i="5"/>
  <c r="I201" i="5"/>
  <c r="CP99" i="1"/>
  <c r="O99" i="1" s="1"/>
  <c r="I277" i="5"/>
  <c r="W277" i="5"/>
  <c r="CP157" i="1"/>
  <c r="O157" i="1" s="1"/>
  <c r="I222" i="5"/>
  <c r="W222" i="5"/>
  <c r="CP137" i="1"/>
  <c r="O137" i="1" s="1"/>
  <c r="F120" i="1"/>
  <c r="AU82" i="1"/>
  <c r="AX101" i="1"/>
  <c r="CG82" i="1"/>
  <c r="AR331" i="1"/>
  <c r="CA325" i="1"/>
  <c r="AZ265" i="1"/>
  <c r="CI252" i="1"/>
  <c r="P210" i="1"/>
  <c r="F224" i="1"/>
  <c r="Q294" i="1"/>
  <c r="Q28" i="1"/>
  <c r="F63" i="1"/>
  <c r="CA101" i="1"/>
  <c r="DQ325" i="1"/>
  <c r="P357" i="1"/>
  <c r="EQ325" i="1"/>
  <c r="P339" i="1"/>
  <c r="DM101" i="1"/>
  <c r="DZ82" i="1"/>
  <c r="EQ101" i="1"/>
  <c r="FZ82" i="1"/>
  <c r="AB25" i="5"/>
  <c r="ED51" i="1"/>
  <c r="H148" i="5"/>
  <c r="H414" i="5"/>
  <c r="I352" i="5"/>
  <c r="I175" i="5"/>
  <c r="W175" i="5"/>
  <c r="CP91" i="1"/>
  <c r="O91" i="1" s="1"/>
  <c r="F198" i="1"/>
  <c r="AU132" i="1"/>
  <c r="EO51" i="1"/>
  <c r="FX28" i="1"/>
  <c r="DH28" i="1"/>
  <c r="P54" i="1"/>
  <c r="AU294" i="1"/>
  <c r="F70" i="1"/>
  <c r="AU28" i="1"/>
  <c r="F334" i="1"/>
  <c r="P325" i="1"/>
  <c r="P294" i="1"/>
  <c r="P28" i="1"/>
  <c r="F54" i="1"/>
  <c r="AW265" i="1"/>
  <c r="CF252" i="1"/>
  <c r="AY179" i="1"/>
  <c r="CH132" i="1"/>
  <c r="CB101" i="1"/>
  <c r="G409" i="5"/>
  <c r="O294" i="1"/>
  <c r="O28" i="1"/>
  <c r="F53" i="1"/>
  <c r="FT252" i="1" l="1"/>
  <c r="EK265" i="1"/>
  <c r="FS252" i="1"/>
  <c r="EJ265" i="1"/>
  <c r="AW252" i="1"/>
  <c r="F271" i="1"/>
  <c r="T175" i="5"/>
  <c r="G175" i="5"/>
  <c r="GN91" i="1"/>
  <c r="FT101" i="1" s="1"/>
  <c r="GM91" i="1"/>
  <c r="AR101" i="1"/>
  <c r="CA82" i="1"/>
  <c r="G201" i="5"/>
  <c r="T201" i="5"/>
  <c r="GO99" i="1"/>
  <c r="GM99" i="1"/>
  <c r="P115" i="1"/>
  <c r="DJ82" i="1"/>
  <c r="X132" i="1"/>
  <c r="F204" i="1"/>
  <c r="DP252" i="1"/>
  <c r="P290" i="1"/>
  <c r="AT28" i="1"/>
  <c r="F69" i="1"/>
  <c r="P301" i="1"/>
  <c r="EP22" i="1"/>
  <c r="EP360" i="1"/>
  <c r="T215" i="5"/>
  <c r="G215" i="5"/>
  <c r="GM135" i="1"/>
  <c r="DT179" i="1"/>
  <c r="GN135" i="1"/>
  <c r="P194" i="1"/>
  <c r="DK132" i="1"/>
  <c r="DI101" i="1"/>
  <c r="DV82" i="1"/>
  <c r="EN132" i="1"/>
  <c r="P184" i="1"/>
  <c r="DH210" i="1"/>
  <c r="P224" i="1"/>
  <c r="T39" i="5"/>
  <c r="G39" i="5"/>
  <c r="GM35" i="1"/>
  <c r="GN35" i="1"/>
  <c r="P317" i="1"/>
  <c r="DN360" i="1"/>
  <c r="DN22" i="1"/>
  <c r="O325" i="1"/>
  <c r="F333" i="1"/>
  <c r="AS51" i="1"/>
  <c r="CB28" i="1"/>
  <c r="DI252" i="1"/>
  <c r="P277" i="1"/>
  <c r="EQ265" i="1"/>
  <c r="FZ252" i="1"/>
  <c r="ES360" i="1"/>
  <c r="P314" i="1"/>
  <c r="W16" i="2" s="1"/>
  <c r="ES22" i="1"/>
  <c r="G292" i="5"/>
  <c r="T292" i="5"/>
  <c r="GN161" i="1"/>
  <c r="GM161" i="1"/>
  <c r="P116" i="1"/>
  <c r="DK82" i="1"/>
  <c r="AV294" i="1"/>
  <c r="AV28" i="1"/>
  <c r="F56" i="1"/>
  <c r="AW325" i="1"/>
  <c r="F337" i="1"/>
  <c r="DM294" i="1"/>
  <c r="P73" i="1"/>
  <c r="DM28" i="1"/>
  <c r="DP210" i="1"/>
  <c r="P246" i="1"/>
  <c r="AV210" i="1"/>
  <c r="F226" i="1"/>
  <c r="G244" i="5"/>
  <c r="T244" i="5"/>
  <c r="GN145" i="1"/>
  <c r="GM145" i="1"/>
  <c r="EH18" i="1"/>
  <c r="P369" i="1"/>
  <c r="F228" i="1"/>
  <c r="AX210" i="1"/>
  <c r="DP179" i="1"/>
  <c r="EC132" i="1"/>
  <c r="DJ294" i="1"/>
  <c r="P65" i="1"/>
  <c r="DJ28" i="1"/>
  <c r="AR221" i="1"/>
  <c r="CA210" i="1"/>
  <c r="U360" i="1"/>
  <c r="U22" i="1"/>
  <c r="F316" i="1"/>
  <c r="T270" i="5"/>
  <c r="G270" i="5"/>
  <c r="GM155" i="1"/>
  <c r="GN155" i="1"/>
  <c r="EM325" i="1"/>
  <c r="P350" i="1"/>
  <c r="W17" i="2" s="1"/>
  <c r="X17" i="2" s="1"/>
  <c r="EM360" i="1"/>
  <c r="EN28" i="1"/>
  <c r="P56" i="1"/>
  <c r="AT101" i="1"/>
  <c r="CC82" i="1"/>
  <c r="AX294" i="1"/>
  <c r="F58" i="1"/>
  <c r="AX28" i="1"/>
  <c r="T266" i="5"/>
  <c r="G266" i="5"/>
  <c r="GN153" i="1"/>
  <c r="GM153" i="1"/>
  <c r="EK221" i="1"/>
  <c r="FT210" i="1"/>
  <c r="P107" i="1"/>
  <c r="EO82" i="1"/>
  <c r="O360" i="1"/>
  <c r="F296" i="1"/>
  <c r="O22" i="1"/>
  <c r="P57" i="1"/>
  <c r="EO28" i="1"/>
  <c r="P109" i="1"/>
  <c r="EQ82" i="1"/>
  <c r="F358" i="1"/>
  <c r="AR325" i="1"/>
  <c r="T277" i="5"/>
  <c r="G277" i="5"/>
  <c r="GM157" i="1"/>
  <c r="GN157" i="1"/>
  <c r="Y252" i="1"/>
  <c r="F291" i="1"/>
  <c r="DQ179" i="1"/>
  <c r="ED132" i="1"/>
  <c r="T168" i="5"/>
  <c r="G168" i="5"/>
  <c r="GO89" i="1"/>
  <c r="GM89" i="1"/>
  <c r="G132" i="5"/>
  <c r="T132" i="5"/>
  <c r="GM49" i="1"/>
  <c r="GO49" i="1"/>
  <c r="T194" i="5"/>
  <c r="G194" i="5"/>
  <c r="GO97" i="1"/>
  <c r="GM97" i="1"/>
  <c r="AV252" i="1"/>
  <c r="F270" i="1"/>
  <c r="AY294" i="1"/>
  <c r="AY28" i="1"/>
  <c r="F59" i="1"/>
  <c r="F336" i="1"/>
  <c r="AV325" i="1"/>
  <c r="T161" i="5"/>
  <c r="G161" i="5"/>
  <c r="GM87" i="1"/>
  <c r="GO87" i="1"/>
  <c r="DI179" i="1"/>
  <c r="DV132" i="1"/>
  <c r="T46" i="5"/>
  <c r="G46" i="5"/>
  <c r="GN37" i="1"/>
  <c r="GM37" i="1"/>
  <c r="EN221" i="1"/>
  <c r="FW210" i="1"/>
  <c r="AS132" i="1"/>
  <c r="F196" i="1"/>
  <c r="DL22" i="1"/>
  <c r="P315" i="1"/>
  <c r="DL360" i="1"/>
  <c r="AV132" i="1"/>
  <c r="F184" i="1"/>
  <c r="AW294" i="1"/>
  <c r="AW28" i="1"/>
  <c r="F57" i="1"/>
  <c r="P59" i="1"/>
  <c r="EQ28" i="1"/>
  <c r="V360" i="1"/>
  <c r="F317" i="1"/>
  <c r="V22" i="1"/>
  <c r="BA360" i="1"/>
  <c r="BA22" i="1"/>
  <c r="F314" i="1"/>
  <c r="T259" i="5"/>
  <c r="G259" i="5"/>
  <c r="GM151" i="1"/>
  <c r="GN151" i="1"/>
  <c r="AS210" i="1"/>
  <c r="F238" i="1"/>
  <c r="R360" i="1"/>
  <c r="F308" i="1"/>
  <c r="R22" i="1"/>
  <c r="AR28" i="1"/>
  <c r="F78" i="1"/>
  <c r="T248" i="5"/>
  <c r="G248" i="5"/>
  <c r="GM147" i="1"/>
  <c r="GN147" i="1"/>
  <c r="DG325" i="1"/>
  <c r="P333" i="1"/>
  <c r="ER22" i="1"/>
  <c r="P305" i="1"/>
  <c r="ER360" i="1"/>
  <c r="P201" i="1"/>
  <c r="DM132" i="1"/>
  <c r="AU325" i="1"/>
  <c r="F350" i="1"/>
  <c r="H17" i="2" s="1"/>
  <c r="I17" i="2" s="1"/>
  <c r="AZ82" i="1"/>
  <c r="F112" i="1"/>
  <c r="T237" i="5"/>
  <c r="G237" i="5"/>
  <c r="GM143" i="1"/>
  <c r="GN143" i="1"/>
  <c r="P288" i="1"/>
  <c r="DN252" i="1"/>
  <c r="I414" i="5"/>
  <c r="I148" i="5"/>
  <c r="G374" i="5"/>
  <c r="P267" i="1"/>
  <c r="DG252" i="1"/>
  <c r="AS101" i="1"/>
  <c r="CB82" i="1"/>
  <c r="DQ51" i="1"/>
  <c r="ED28" i="1"/>
  <c r="AR265" i="1"/>
  <c r="CA252" i="1"/>
  <c r="DQ252" i="1"/>
  <c r="P291" i="1"/>
  <c r="X294" i="1"/>
  <c r="X28" i="1"/>
  <c r="F76" i="1"/>
  <c r="P185" i="1"/>
  <c r="EO132" i="1"/>
  <c r="DP51" i="1"/>
  <c r="EC28" i="1"/>
  <c r="AQ360" i="1"/>
  <c r="F304" i="1"/>
  <c r="AQ22" i="1"/>
  <c r="AY82" i="1"/>
  <c r="F109" i="1"/>
  <c r="T118" i="5"/>
  <c r="G118" i="5"/>
  <c r="GM47" i="1"/>
  <c r="GN47" i="1"/>
  <c r="DO360" i="1"/>
  <c r="P318" i="1"/>
  <c r="DO22" i="1"/>
  <c r="EN265" i="1"/>
  <c r="FW252" i="1"/>
  <c r="P187" i="1"/>
  <c r="EQ132" i="1"/>
  <c r="DM252" i="1"/>
  <c r="P287" i="1"/>
  <c r="T233" i="5"/>
  <c r="G233" i="5"/>
  <c r="GM141" i="1"/>
  <c r="GN141" i="1"/>
  <c r="P233" i="1"/>
  <c r="DI210" i="1"/>
  <c r="F267" i="1"/>
  <c r="O252" i="1"/>
  <c r="P358" i="1"/>
  <c r="EJ325" i="1"/>
  <c r="F273" i="1"/>
  <c r="AY252" i="1"/>
  <c r="EN82" i="1"/>
  <c r="P106" i="1"/>
  <c r="O82" i="1"/>
  <c r="F103" i="1"/>
  <c r="T32" i="5"/>
  <c r="G32" i="5"/>
  <c r="GM33" i="1"/>
  <c r="GN33" i="1"/>
  <c r="O210" i="1"/>
  <c r="F223" i="1"/>
  <c r="Y132" i="1"/>
  <c r="F205" i="1"/>
  <c r="T25" i="5"/>
  <c r="G25" i="5"/>
  <c r="DT51" i="1"/>
  <c r="GM31" i="1"/>
  <c r="GN31" i="1"/>
  <c r="T182" i="5"/>
  <c r="G182" i="5"/>
  <c r="GO93" i="1"/>
  <c r="GM93" i="1"/>
  <c r="ED82" i="1"/>
  <c r="DQ101" i="1"/>
  <c r="FS221" i="1"/>
  <c r="AU360" i="1"/>
  <c r="F313" i="1"/>
  <c r="H16" i="2" s="1"/>
  <c r="H19" i="2" s="1"/>
  <c r="AU22" i="1"/>
  <c r="AY132" i="1"/>
  <c r="F187" i="1"/>
  <c r="T222" i="5"/>
  <c r="G222" i="5"/>
  <c r="GN137" i="1"/>
  <c r="GM137" i="1"/>
  <c r="AS265" i="1"/>
  <c r="CB252" i="1"/>
  <c r="W360" i="1"/>
  <c r="F318" i="1"/>
  <c r="W22" i="1"/>
  <c r="AW210" i="1"/>
  <c r="F227" i="1"/>
  <c r="I209" i="5"/>
  <c r="G255" i="5"/>
  <c r="T255" i="5"/>
  <c r="GM149" i="1"/>
  <c r="GN149" i="1"/>
  <c r="T90" i="5"/>
  <c r="G90" i="5"/>
  <c r="GO43" i="1"/>
  <c r="FU51" i="1" s="1"/>
  <c r="GM43" i="1"/>
  <c r="P193" i="1"/>
  <c r="DJ132" i="1"/>
  <c r="P360" i="1"/>
  <c r="P22" i="1"/>
  <c r="F297" i="1"/>
  <c r="DH294" i="1"/>
  <c r="P123" i="1"/>
  <c r="DM82" i="1"/>
  <c r="Q360" i="1"/>
  <c r="F306" i="1"/>
  <c r="Q22" i="1"/>
  <c r="AZ252" i="1"/>
  <c r="F276" i="1"/>
  <c r="F108" i="1"/>
  <c r="AX82" i="1"/>
  <c r="P243" i="1"/>
  <c r="DM210" i="1"/>
  <c r="Y294" i="1"/>
  <c r="AP360" i="1"/>
  <c r="AP22" i="1"/>
  <c r="F303" i="1"/>
  <c r="G16" i="2" s="1"/>
  <c r="G19" i="2" s="1"/>
  <c r="AW132" i="1"/>
  <c r="F185" i="1"/>
  <c r="S360" i="1"/>
  <c r="F309" i="1"/>
  <c r="J16" i="2" s="1"/>
  <c r="J19" i="2" s="1"/>
  <c r="S22" i="1"/>
  <c r="I351" i="5"/>
  <c r="T154" i="5"/>
  <c r="G154" i="5"/>
  <c r="DT101" i="1"/>
  <c r="GO85" i="1"/>
  <c r="FU101" i="1" s="1"/>
  <c r="GM85" i="1"/>
  <c r="EQ221" i="1"/>
  <c r="FZ210" i="1"/>
  <c r="FX210" i="1"/>
  <c r="EO221" i="1"/>
  <c r="EO294" i="1" s="1"/>
  <c r="AZ210" i="1"/>
  <c r="F232" i="1"/>
  <c r="EC82" i="1"/>
  <c r="DP101" i="1"/>
  <c r="AY325" i="1"/>
  <c r="F339" i="1"/>
  <c r="AY210" i="1"/>
  <c r="F229" i="1"/>
  <c r="EI18" i="1"/>
  <c r="P370" i="1"/>
  <c r="EO265" i="1"/>
  <c r="FX252" i="1"/>
  <c r="DH252" i="1"/>
  <c r="P268" i="1"/>
  <c r="F186" i="1"/>
  <c r="AX132" i="1"/>
  <c r="T226" i="5"/>
  <c r="G226" i="5"/>
  <c r="GM139" i="1"/>
  <c r="GN139" i="1"/>
  <c r="T61" i="5"/>
  <c r="G61" i="5"/>
  <c r="GM39" i="1"/>
  <c r="GN39" i="1"/>
  <c r="DK294" i="1"/>
  <c r="P66" i="1"/>
  <c r="DK28" i="1"/>
  <c r="T360" i="1"/>
  <c r="T22" i="1"/>
  <c r="F315" i="1"/>
  <c r="T296" i="5"/>
  <c r="G296" i="5"/>
  <c r="GM163" i="1"/>
  <c r="GN163" i="1"/>
  <c r="AZ294" i="1"/>
  <c r="DI51" i="1"/>
  <c r="DV28" i="1"/>
  <c r="T284" i="5"/>
  <c r="G284" i="5"/>
  <c r="GM159" i="1"/>
  <c r="GN159" i="1"/>
  <c r="DG221" i="1"/>
  <c r="DT210" i="1"/>
  <c r="DN210" i="1"/>
  <c r="P244" i="1"/>
  <c r="AR132" i="1"/>
  <c r="F206" i="1"/>
  <c r="EO360" i="1" l="1"/>
  <c r="EO22" i="1"/>
  <c r="P300" i="1"/>
  <c r="EL51" i="1"/>
  <c r="FU28" i="1"/>
  <c r="AP18" i="1"/>
  <c r="F369" i="1"/>
  <c r="FS51" i="1"/>
  <c r="X360" i="1"/>
  <c r="X22" i="1"/>
  <c r="F319" i="1"/>
  <c r="AR252" i="1"/>
  <c r="F292" i="1"/>
  <c r="AS82" i="1"/>
  <c r="F118" i="1"/>
  <c r="R18" i="1"/>
  <c r="F374" i="1"/>
  <c r="F389" i="1" s="1"/>
  <c r="U18" i="1"/>
  <c r="F382" i="1"/>
  <c r="AV360" i="1"/>
  <c r="AV22" i="1"/>
  <c r="F299" i="1"/>
  <c r="W19" i="2"/>
  <c r="Y360" i="1"/>
  <c r="Y22" i="1"/>
  <c r="F320" i="1"/>
  <c r="DG51" i="1"/>
  <c r="DT28" i="1"/>
  <c r="AQ18" i="1"/>
  <c r="F370" i="1"/>
  <c r="P309" i="1"/>
  <c r="DK360" i="1"/>
  <c r="DK22" i="1"/>
  <c r="P229" i="1"/>
  <c r="EQ210" i="1"/>
  <c r="AS252" i="1"/>
  <c r="F282" i="1"/>
  <c r="P77" i="1"/>
  <c r="DQ28" i="1"/>
  <c r="DQ294" i="1"/>
  <c r="P371" i="1"/>
  <c r="ER18" i="1"/>
  <c r="EQ294" i="1"/>
  <c r="AW360" i="1"/>
  <c r="F300" i="1"/>
  <c r="AW22" i="1"/>
  <c r="AY360" i="1"/>
  <c r="F302" i="1"/>
  <c r="AY22" i="1"/>
  <c r="P205" i="1"/>
  <c r="DQ132" i="1"/>
  <c r="O18" i="1"/>
  <c r="F362" i="1"/>
  <c r="EK210" i="1"/>
  <c r="P238" i="1"/>
  <c r="AR210" i="1"/>
  <c r="F248" i="1"/>
  <c r="P316" i="1"/>
  <c r="I13" i="5" s="1"/>
  <c r="DM360" i="1"/>
  <c r="DM22" i="1"/>
  <c r="P113" i="1"/>
  <c r="DI82" i="1"/>
  <c r="DG179" i="1"/>
  <c r="DT132" i="1"/>
  <c r="EP18" i="1"/>
  <c r="P367" i="1"/>
  <c r="EJ252" i="1"/>
  <c r="P292" i="1"/>
  <c r="AZ360" i="1"/>
  <c r="AZ22" i="1"/>
  <c r="F305" i="1"/>
  <c r="EO252" i="1"/>
  <c r="P271" i="1"/>
  <c r="FU82" i="1"/>
  <c r="EL101" i="1"/>
  <c r="P18" i="1"/>
  <c r="F363" i="1"/>
  <c r="F392" i="1" s="1"/>
  <c r="W18" i="1"/>
  <c r="F384" i="1"/>
  <c r="EJ221" i="1"/>
  <c r="FS210" i="1"/>
  <c r="DO18" i="1"/>
  <c r="P384" i="1"/>
  <c r="V18" i="1"/>
  <c r="F383" i="1"/>
  <c r="P223" i="1"/>
  <c r="DG210" i="1"/>
  <c r="DG101" i="1"/>
  <c r="DT82" i="1"/>
  <c r="DH22" i="1"/>
  <c r="P297" i="1"/>
  <c r="DH360" i="1"/>
  <c r="P127" i="1"/>
  <c r="DQ82" i="1"/>
  <c r="EN252" i="1"/>
  <c r="P270" i="1"/>
  <c r="Q18" i="1"/>
  <c r="F372" i="1"/>
  <c r="F391" i="1" s="1"/>
  <c r="DI294" i="1"/>
  <c r="P63" i="1"/>
  <c r="DI28" i="1"/>
  <c r="T18" i="1"/>
  <c r="F381" i="1"/>
  <c r="DP82" i="1"/>
  <c r="P126" i="1"/>
  <c r="P227" i="1"/>
  <c r="EO210" i="1"/>
  <c r="FS101" i="1"/>
  <c r="G209" i="5"/>
  <c r="S18" i="1"/>
  <c r="F375" i="1"/>
  <c r="F388" i="1" s="1"/>
  <c r="AU18" i="1"/>
  <c r="F379" i="1"/>
  <c r="FT51" i="1"/>
  <c r="G148" i="5"/>
  <c r="G414" i="5"/>
  <c r="DP294" i="1"/>
  <c r="DP28" i="1"/>
  <c r="P76" i="1"/>
  <c r="EN210" i="1"/>
  <c r="P226" i="1"/>
  <c r="AT82" i="1"/>
  <c r="F119" i="1"/>
  <c r="EM18" i="1"/>
  <c r="P379" i="1"/>
  <c r="DP132" i="1"/>
  <c r="P204" i="1"/>
  <c r="P273" i="1"/>
  <c r="EQ252" i="1"/>
  <c r="AS294" i="1"/>
  <c r="F68" i="1"/>
  <c r="AS28" i="1"/>
  <c r="DN18" i="1"/>
  <c r="P383" i="1"/>
  <c r="FS179" i="1"/>
  <c r="AT294" i="1"/>
  <c r="AR82" i="1"/>
  <c r="F128" i="1"/>
  <c r="P282" i="1"/>
  <c r="EK252" i="1"/>
  <c r="AR294" i="1"/>
  <c r="BA18" i="1"/>
  <c r="F380" i="1"/>
  <c r="DL18" i="1"/>
  <c r="P381" i="1"/>
  <c r="P191" i="1"/>
  <c r="DI132" i="1"/>
  <c r="AX360" i="1"/>
  <c r="AX22" i="1"/>
  <c r="F301" i="1"/>
  <c r="EN294" i="1"/>
  <c r="P308" i="1"/>
  <c r="DJ22" i="1"/>
  <c r="DJ360" i="1"/>
  <c r="ES18" i="1"/>
  <c r="P380" i="1"/>
  <c r="FT179" i="1"/>
  <c r="G351" i="5"/>
  <c r="FT82" i="1"/>
  <c r="EK101" i="1"/>
  <c r="AS360" i="1" l="1"/>
  <c r="F311" i="1"/>
  <c r="E16" i="2" s="1"/>
  <c r="AS22" i="1"/>
  <c r="FT132" i="1"/>
  <c r="EK179" i="1"/>
  <c r="X18" i="1"/>
  <c r="F385" i="1"/>
  <c r="F394" i="1" s="1"/>
  <c r="F398" i="1" s="1"/>
  <c r="EO18" i="1"/>
  <c r="P366" i="1"/>
  <c r="EK82" i="1"/>
  <c r="P118" i="1"/>
  <c r="AX18" i="1"/>
  <c r="F367" i="1"/>
  <c r="AT360" i="1"/>
  <c r="AT22" i="1"/>
  <c r="F312" i="1"/>
  <c r="F16" i="2" s="1"/>
  <c r="F19" i="2" s="1"/>
  <c r="EJ51" i="1"/>
  <c r="FS28" i="1"/>
  <c r="DJ18" i="1"/>
  <c r="P374" i="1"/>
  <c r="P389" i="1" s="1"/>
  <c r="EK51" i="1"/>
  <c r="FT28" i="1"/>
  <c r="AR360" i="1"/>
  <c r="AR22" i="1"/>
  <c r="F321" i="1"/>
  <c r="DP22" i="1"/>
  <c r="P319" i="1"/>
  <c r="DP360" i="1"/>
  <c r="AZ18" i="1"/>
  <c r="F371" i="1"/>
  <c r="EJ101" i="1"/>
  <c r="FS82" i="1"/>
  <c r="DH18" i="1"/>
  <c r="P363" i="1"/>
  <c r="P392" i="1" s="1"/>
  <c r="P103" i="1"/>
  <c r="DG82" i="1"/>
  <c r="EJ210" i="1"/>
  <c r="P248" i="1"/>
  <c r="AW18" i="1"/>
  <c r="F366" i="1"/>
  <c r="DQ360" i="1"/>
  <c r="DQ22" i="1"/>
  <c r="P320" i="1"/>
  <c r="P375" i="1"/>
  <c r="P388" i="1" s="1"/>
  <c r="DK18" i="1"/>
  <c r="Y18" i="1"/>
  <c r="F386" i="1"/>
  <c r="F395" i="1" s="1"/>
  <c r="AV18" i="1"/>
  <c r="F365" i="1"/>
  <c r="P69" i="1"/>
  <c r="EL294" i="1"/>
  <c r="EL28" i="1"/>
  <c r="EN22" i="1"/>
  <c r="P299" i="1"/>
  <c r="EN360" i="1"/>
  <c r="EJ179" i="1"/>
  <c r="FS132" i="1"/>
  <c r="F393" i="1"/>
  <c r="F390" i="1"/>
  <c r="DI360" i="1"/>
  <c r="DI22" i="1"/>
  <c r="P306" i="1"/>
  <c r="P119" i="1"/>
  <c r="EL82" i="1"/>
  <c r="P181" i="1"/>
  <c r="DG132" i="1"/>
  <c r="DM18" i="1"/>
  <c r="P382" i="1"/>
  <c r="AY18" i="1"/>
  <c r="F368" i="1"/>
  <c r="EQ360" i="1"/>
  <c r="P302" i="1"/>
  <c r="EQ22" i="1"/>
  <c r="I14" i="5"/>
  <c r="Y16" i="2"/>
  <c r="Y19" i="2" s="1"/>
  <c r="P53" i="1"/>
  <c r="DG294" i="1"/>
  <c r="DG28" i="1"/>
  <c r="P365" i="1" l="1"/>
  <c r="EN18" i="1"/>
  <c r="P312" i="1"/>
  <c r="U16" i="2" s="1"/>
  <c r="U19" i="2" s="1"/>
  <c r="EL360" i="1"/>
  <c r="EL22" i="1"/>
  <c r="EJ82" i="1"/>
  <c r="P128" i="1"/>
  <c r="AR18" i="1"/>
  <c r="F387" i="1"/>
  <c r="DG360" i="1"/>
  <c r="P296" i="1"/>
  <c r="DG22" i="1"/>
  <c r="AT18" i="1"/>
  <c r="F378" i="1"/>
  <c r="I16" i="2"/>
  <c r="I19" i="2" s="1"/>
  <c r="E19" i="2"/>
  <c r="DI18" i="1"/>
  <c r="P372" i="1"/>
  <c r="P391" i="1" s="1"/>
  <c r="P398" i="1" s="1"/>
  <c r="DQ18" i="1"/>
  <c r="P386" i="1"/>
  <c r="P395" i="1" s="1"/>
  <c r="EK294" i="1"/>
  <c r="EK28" i="1"/>
  <c r="P68" i="1"/>
  <c r="EJ294" i="1"/>
  <c r="EJ28" i="1"/>
  <c r="P78" i="1"/>
  <c r="EK132" i="1"/>
  <c r="P196" i="1"/>
  <c r="AS18" i="1"/>
  <c r="F377" i="1"/>
  <c r="EQ18" i="1"/>
  <c r="P368" i="1"/>
  <c r="EJ132" i="1"/>
  <c r="P206" i="1"/>
  <c r="P393" i="1"/>
  <c r="P390" i="1"/>
  <c r="DP18" i="1"/>
  <c r="P385" i="1"/>
  <c r="P394" i="1" s="1"/>
  <c r="DG18" i="1" l="1"/>
  <c r="P362" i="1"/>
  <c r="EK360" i="1"/>
  <c r="EK22" i="1"/>
  <c r="P311" i="1"/>
  <c r="T16" i="2" s="1"/>
  <c r="P321" i="1"/>
  <c r="I12" i="5" s="1"/>
  <c r="EJ22" i="1"/>
  <c r="EJ360" i="1"/>
  <c r="EL18" i="1"/>
  <c r="P378" i="1"/>
  <c r="EK18" i="1" l="1"/>
  <c r="P377" i="1"/>
  <c r="X16" i="2"/>
  <c r="X19" i="2" s="1"/>
  <c r="T19" i="2"/>
  <c r="EJ18" i="1"/>
  <c r="P387" i="1"/>
</calcChain>
</file>

<file path=xl/sharedStrings.xml><?xml version="1.0" encoding="utf-8"?>
<sst xmlns="http://schemas.openxmlformats.org/spreadsheetml/2006/main" count="14619" uniqueCount="800">
  <si>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</si>
  <si>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</si>
  <si>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</si>
  <si>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</si>
  <si>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</si>
  <si>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</si>
  <si>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</si>
  <si>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</si>
  <si>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</si>
  <si>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</si>
  <si>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</si>
  <si>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</si>
  <si>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</si>
  <si>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</si>
  <si>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</si>
  <si>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</si>
  <si>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</si>
  <si>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</si>
  <si>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</si>
  <si>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</si>
  <si>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</si>
  <si>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</si>
  <si>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</si>
  <si>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</si>
  <si>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</si>
  <si>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</si>
  <si>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</si>
  <si>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</si>
  <si>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</si>
  <si>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</si>
  <si>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</si>
  <si>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</si>
  <si>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</si>
  <si>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</si>
  <si>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</si>
  <si>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</si>
  <si>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</si>
  <si>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</si>
  <si>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</si>
  <si>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</si>
  <si>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</si>
  <si>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</si>
  <si>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</si>
  <si>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</si>
  <si>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</si>
  <si>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</si>
  <si>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</si>
  <si>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</si>
  <si>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</si>
  <si>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</si>
  <si>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</si>
  <si>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</si>
  <si>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</si>
  <si>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</si>
  <si>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</si>
  <si>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</si>
  <si>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</si>
  <si>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</si>
  <si>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</si>
  <si>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</si>
  <si>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</si>
  <si>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</si>
  <si>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</si>
  <si>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</si>
  <si>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</si>
  <si>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</si>
  <si>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</si>
  <si>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</si>
  <si>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</si>
  <si>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</si>
  <si>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</si>
  <si>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</si>
  <si>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</si>
  <si>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</si>
  <si>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</si>
  <si>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</si>
  <si>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</si>
  <si>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</si>
  <si>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</si>
  <si>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</si>
  <si>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</si>
  <si>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</si>
  <si>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</si>
  <si>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</si>
  <si>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</si>
  <si>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</si>
  <si>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</si>
  <si>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</si>
  <si>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</si>
  <si>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</si>
  <si>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</si>
  <si>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</si>
  <si>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</si>
  <si>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</si>
  <si>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</si>
  <si>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</si>
  <si>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</si>
  <si>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</si>
  <si>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</si>
  <si>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</si>
  <si>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</si>
  <si>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</si>
  <si>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</si>
  <si>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</si>
  <si>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</si>
  <si>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</si>
  <si>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</si>
  <si>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</si>
  <si>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</si>
  <si>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</si>
  <si>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</si>
  <si>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</si>
  <si>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</si>
  <si>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</si>
  <si>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</si>
  <si>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</si>
  <si>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</si>
  <si>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</si>
  <si>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</si>
  <si>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</si>
  <si>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</si>
  <si>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</si>
  <si>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</si>
  <si>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</si>
  <si>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</si>
  <si>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</si>
  <si>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</si>
  <si>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</si>
  <si>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</si>
  <si>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</si>
  <si>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</si>
  <si>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</si>
  <si>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</si>
  <si>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</si>
  <si>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Наименование стройки:</t>
  </si>
  <si>
    <t xml:space="preserve">Наименование объекта: 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</si>
  <si>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</si>
  <si>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</si>
  <si>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</si>
  <si>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</si>
  <si>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</si>
  <si>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</si>
  <si>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</si>
  <si>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</si>
  <si>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</si>
  <si>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</si>
  <si>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</si>
  <si>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</si>
  <si>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</si>
  <si>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</si>
  <si>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</si>
  <si>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</si>
  <si>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</si>
  <si>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</si>
  <si>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</si>
  <si>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>Составлена в ценах на 1 кв 2019г.письмо Минстроя России от 15.11.2018г.№45824-ДВ/09</t>
  </si>
  <si>
    <t>Коэфф. пересчёта: пункт</t>
  </si>
  <si>
    <t>Коэфф. к ОЗП</t>
  </si>
  <si>
    <t>Коэфф. к эксплуатации машин</t>
  </si>
  <si>
    <t>Коэфф. к материалам</t>
  </si>
  <si>
    <t>Коэфф. к ЗПМ</t>
  </si>
  <si>
    <t xml:space="preserve">Стоимость материалов </t>
  </si>
  <si>
    <t xml:space="preserve">Эксплуатация машин </t>
  </si>
  <si>
    <t xml:space="preserve">Оплата труда машинистов </t>
  </si>
  <si>
    <t xml:space="preserve">Оплата труда рабочих </t>
  </si>
  <si>
    <t xml:space="preserve">Затраты труда рабочих </t>
  </si>
  <si>
    <t xml:space="preserve">Затраты труда машинистов </t>
  </si>
  <si>
    <r>
      <t>Трубная система котла ( кипятильные трубы, экранные трубы) с учетом доставки</t>
    </r>
    <r>
      <rPr>
        <i/>
        <sz val="10"/>
        <rFont val="Arial"/>
        <charset val="204"/>
      </rPr>
      <t xml:space="preserve">
Базисная стоимость: 232 780,61 = [1 095 000 / 1,2 /  3,92]</t>
    </r>
  </si>
  <si>
    <r>
      <t>Опускные и перепускные трубы ,с учетом доставки</t>
    </r>
    <r>
      <rPr>
        <i/>
        <sz val="10"/>
        <rFont val="Arial"/>
        <charset val="204"/>
      </rPr>
      <t xml:space="preserve">
Базисная стоимость: 14 880,95 = [70 000 / 1,2 /  3,92]</t>
    </r>
  </si>
  <si>
    <r>
      <t>Коллектора, с учетом доставки</t>
    </r>
    <r>
      <rPr>
        <i/>
        <sz val="10"/>
        <rFont val="Arial"/>
        <charset val="204"/>
      </rPr>
      <t xml:space="preserve">
Базисная стоимость: 37 202,38 = [175 000 / 1,2 /  3,92]</t>
    </r>
  </si>
  <si>
    <r>
      <t>Ящик ЗИП , (ВКЛЮЧАЯ ЭЛЕМЕНТЫ ТРУБОПРОВОДОВ ,ФАСОННЫЕ ДЕТАЛИ)</t>
    </r>
    <r>
      <rPr>
        <i/>
        <sz val="10"/>
        <rFont val="Arial"/>
        <charset val="204"/>
      </rPr>
      <t xml:space="preserve">
Базисная стоимость: 78 972,18 = [670 000 / 1,2 /  7,07]</t>
    </r>
  </si>
  <si>
    <t>TYPE</t>
  </si>
  <si>
    <t>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</si>
  <si>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</si>
  <si>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</si>
  <si>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</si>
  <si>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</si>
  <si>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</si>
  <si>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</si>
  <si>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</si>
  <si>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</si>
  <si>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</si>
  <si>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</si>
  <si>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</si>
  <si>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</si>
  <si>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</si>
  <si>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</si>
  <si>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</si>
  <si>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</si>
  <si>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</si>
  <si>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</si>
  <si>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</si>
  <si>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</si>
  <si>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</si>
  <si>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</si>
  <si>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</si>
  <si>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</si>
  <si>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</si>
  <si>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</si>
  <si>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</si>
  <si>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</si>
  <si>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</si>
  <si>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</si>
  <si>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</si>
  <si>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</si>
  <si>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</si>
  <si>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</si>
  <si>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</si>
  <si>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</si>
  <si>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</si>
  <si>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</si>
  <si>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</si>
  <si>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</si>
  <si>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</si>
  <si>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</si>
  <si>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</si>
  <si>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</si>
  <si>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</si>
  <si>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</si>
  <si>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</si>
  <si>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</si>
  <si>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</si>
  <si>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</si>
  <si>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</si>
  <si>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</si>
  <si>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</si>
  <si>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</si>
  <si>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</si>
  <si>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</si>
  <si>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</si>
  <si>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</si>
  <si>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</si>
  <si>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</si>
  <si>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</si>
  <si>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</si>
  <si>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</si>
  <si>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</si>
  <si>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</si>
  <si>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</si>
  <si>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</si>
  <si>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</si>
  <si>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</si>
  <si>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</si>
  <si>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</si>
  <si>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</si>
  <si>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</si>
  <si>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</si>
  <si>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</si>
  <si>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</si>
  <si>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</si>
  <si>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</si>
  <si>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</si>
  <si>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</si>
  <si>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</si>
  <si>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</si>
  <si>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</si>
  <si>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</si>
  <si>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</si>
  <si>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</si>
  <si>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</si>
  <si>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</si>
  <si>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</si>
  <si>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</si>
  <si>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</si>
  <si>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</si>
  <si>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</si>
  <si>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</si>
  <si>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</si>
  <si>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</si>
  <si>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</si>
  <si>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</si>
  <si>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</si>
  <si>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</si>
  <si>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</si>
  <si>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</si>
  <si>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</si>
  <si>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</si>
  <si>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</si>
  <si>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</si>
  <si>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</si>
  <si>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</si>
  <si>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</si>
  <si>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</si>
  <si>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</si>
  <si>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</si>
  <si>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</si>
  <si>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</si>
  <si>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</si>
  <si>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</si>
  <si>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</si>
  <si>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</si>
  <si>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</si>
  <si>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</si>
  <si>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</si>
  <si>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</si>
  <si>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</si>
  <si>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</si>
  <si>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</si>
  <si>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</si>
  <si>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ГУП РК "Крымтеплокоммунэнерго"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</si>
  <si>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</si>
  <si>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</si>
  <si>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</si>
  <si>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</si>
  <si>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</si>
  <si>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</si>
  <si>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</si>
  <si>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</si>
  <si>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</si>
  <si>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</si>
  <si>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</si>
  <si>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</si>
  <si>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</si>
  <si>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</si>
  <si>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</si>
  <si>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</si>
  <si>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</si>
  <si>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</si>
  <si>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</si>
  <si>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</si>
  <si>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</si>
  <si>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</si>
  <si>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</si>
  <si>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</si>
  <si>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</si>
  <si>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</si>
  <si>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</si>
  <si>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</si>
  <si>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</si>
  <si>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</si>
  <si>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</si>
  <si>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</si>
  <si>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</si>
  <si>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</si>
  <si>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</si>
  <si>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</si>
  <si>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</si>
  <si>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</si>
  <si>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</si>
  <si>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</si>
  <si>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</si>
  <si>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</si>
  <si>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</si>
  <si>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</si>
  <si>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</si>
  <si>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</si>
  <si>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</si>
  <si>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</si>
  <si>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</si>
  <si>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</si>
  <si>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</si>
  <si>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</si>
  <si>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</si>
  <si>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</si>
  <si>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</si>
  <si>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</si>
  <si>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</si>
  <si>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</si>
  <si>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</si>
  <si>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</si>
  <si>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</si>
  <si>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</si>
  <si>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</si>
  <si>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</si>
  <si>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</si>
  <si>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</si>
  <si>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</si>
  <si>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</si>
  <si>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</si>
  <si>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</si>
  <si>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</si>
  <si>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</si>
  <si>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</si>
  <si>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</si>
  <si>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</si>
  <si>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</si>
  <si>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</si>
  <si>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</si>
  <si>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</si>
  <si>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</si>
  <si>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</si>
  <si>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</si>
  <si>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</si>
  <si>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</si>
  <si>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</si>
  <si>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</si>
  <si>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</si>
  <si>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</si>
  <si>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</si>
  <si>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</si>
  <si>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</si>
  <si>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</si>
  <si>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</si>
  <si>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</si>
  <si>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</si>
  <si>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</si>
  <si>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</si>
  <si>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</si>
  <si>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</si>
  <si>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</si>
  <si>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</si>
  <si>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</si>
  <si>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</si>
  <si>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</si>
  <si>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</si>
  <si>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</si>
  <si>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</si>
  <si>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</si>
  <si>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</si>
  <si>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</si>
  <si>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</si>
  <si>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</si>
  <si>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</si>
  <si>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</si>
  <si>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</si>
  <si>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</si>
  <si>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</si>
  <si>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</si>
  <si>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</si>
  <si>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</si>
  <si>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</si>
  <si>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</si>
  <si>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</si>
  <si>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</si>
  <si>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</si>
  <si>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</si>
  <si>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</si>
  <si>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</si>
  <si>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</si>
  <si>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</si>
  <si>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</si>
  <si>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</si>
  <si>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</si>
  <si>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</si>
  <si>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</si>
  <si>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</si>
  <si>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</si>
  <si>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</si>
  <si>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</si>
  <si>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</si>
  <si>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</si>
  <si>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</si>
  <si>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</si>
  <si>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</si>
  <si>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</si>
  <si>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</si>
  <si>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</si>
  <si>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</si>
  <si>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</si>
  <si>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</si>
  <si>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</si>
  <si>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</si>
  <si>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</si>
  <si>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</si>
  <si>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</si>
  <si>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</si>
  <si>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</si>
  <si>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</si>
  <si>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</si>
  <si>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</si>
  <si>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</si>
  <si>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</si>
  <si>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</si>
  <si>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</si>
  <si>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</si>
  <si>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</si>
  <si>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</si>
  <si>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</si>
  <si>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</si>
  <si>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</si>
  <si>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</si>
  <si>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</si>
  <si>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</si>
  <si>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</si>
  <si>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</si>
  <si>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</si>
  <si>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</si>
  <si>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</si>
  <si>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</si>
  <si>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</si>
  <si>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</si>
  <si>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</si>
  <si>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</si>
  <si>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</si>
  <si>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</si>
  <si>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</si>
  <si>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</si>
  <si>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</si>
  <si>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</si>
  <si>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</si>
  <si>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</si>
  <si>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</si>
  <si>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</si>
  <si>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</si>
  <si>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</si>
  <si>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</si>
  <si>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</si>
  <si>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</si>
  <si>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</si>
  <si>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</si>
  <si>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</si>
  <si>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</si>
  <si>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</si>
  <si>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</si>
  <si>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</si>
  <si>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</si>
  <si>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</si>
  <si>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</si>
  <si>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</si>
  <si>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</si>
  <si>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</si>
  <si>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</si>
  <si>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</si>
  <si>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</si>
  <si>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</si>
  <si>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</si>
  <si>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</si>
  <si>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</si>
  <si>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</si>
  <si>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</si>
  <si>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</si>
  <si>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</si>
  <si>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</si>
  <si>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</si>
  <si>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</si>
  <si>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</si>
  <si>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</si>
  <si>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</si>
  <si>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</si>
  <si>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</si>
  <si>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</si>
  <si>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</si>
  <si>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</si>
  <si>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</si>
  <si>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</si>
  <si>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</si>
  <si>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</si>
  <si>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</si>
  <si>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</si>
  <si>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</si>
  <si>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</si>
  <si>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</si>
  <si>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</si>
  <si>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</si>
  <si>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</si>
  <si>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</si>
  <si>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</si>
  <si>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</si>
  <si>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</si>
  <si>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</si>
  <si>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</si>
  <si>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</si>
  <si>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</si>
  <si>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</si>
  <si>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</si>
  <si>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</si>
  <si>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</si>
  <si>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</si>
  <si>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</si>
  <si>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</si>
  <si>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</si>
  <si>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</si>
  <si>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</si>
  <si>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</si>
  <si>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</si>
  <si>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</si>
  <si>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</si>
  <si>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</si>
  <si>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</si>
  <si>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</si>
  <si>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</si>
  <si>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</si>
  <si>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</si>
  <si>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</si>
  <si>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</si>
  <si>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</si>
  <si>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</si>
  <si>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</si>
  <si>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</si>
  <si>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</si>
  <si>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</si>
  <si>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</si>
  <si>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</si>
  <si>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</si>
  <si>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</si>
  <si>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</si>
  <si>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</si>
  <si>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</si>
  <si>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</si>
  <si>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</si>
  <si>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</si>
  <si>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</si>
  <si>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</si>
  <si>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</si>
  <si>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</si>
  <si>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</si>
  <si>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</si>
  <si>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</si>
  <si>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</si>
  <si>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</si>
  <si>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Капитальный ремонт  котла  ДКВР- 10-13М  в котельной по адресу: ул.Курортная,1,пгт Новоозерное, Республика Крым</t>
  </si>
  <si>
    <t>Итого по локальной смете:Капитальный ремонт  котла  ДКВР- 10-13М  в котельной по адресу: ул.Курортная,1,пгт Новоозерное, Республика Крым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</si>
  <si>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</si>
  <si>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</si>
  <si>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</si>
  <si>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</si>
  <si>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</si>
  <si>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</si>
  <si>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</si>
  <si>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</si>
  <si>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</si>
  <si>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</si>
  <si>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</si>
  <si>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</si>
  <si>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</si>
  <si>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</si>
  <si>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</si>
  <si>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</si>
  <si>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</si>
  <si>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</si>
  <si>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</si>
  <si>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</si>
  <si>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</si>
  <si>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</si>
  <si>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</si>
  <si>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</si>
  <si>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</si>
  <si>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</si>
  <si>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</si>
  <si>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</si>
  <si>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</si>
  <si>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</si>
  <si>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</si>
  <si>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</si>
  <si>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</si>
  <si>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</si>
  <si>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</si>
  <si>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</si>
  <si>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</si>
  <si>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</si>
  <si>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</si>
  <si>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</si>
  <si>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</si>
  <si>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</si>
  <si>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</si>
  <si>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</si>
  <si>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</si>
  <si>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</si>
  <si>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</si>
  <si>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</si>
  <si>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</si>
  <si>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</si>
  <si>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</si>
  <si>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</si>
  <si>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</si>
  <si>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</si>
  <si>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</si>
  <si>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</si>
  <si>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</si>
  <si>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</si>
  <si>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</si>
  <si>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</si>
  <si>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</si>
  <si>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</si>
  <si>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</si>
  <si>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</si>
  <si>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</si>
  <si>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</si>
  <si>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</si>
  <si>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</si>
  <si>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</si>
  <si>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</si>
  <si>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</si>
  <si>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</si>
  <si>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</si>
  <si>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</si>
  <si>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</si>
  <si>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</si>
  <si>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</si>
  <si>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</si>
  <si>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</si>
  <si>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</si>
  <si>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</si>
  <si>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</si>
  <si>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</si>
  <si>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</si>
  <si>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</si>
  <si>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</si>
  <si>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</si>
  <si>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</si>
  <si>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</si>
  <si>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</si>
  <si>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</si>
  <si>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</si>
  <si>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</si>
  <si>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</si>
  <si>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</si>
  <si>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</si>
  <si>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</si>
  <si>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</si>
  <si>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</si>
  <si>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</si>
  <si>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</si>
  <si>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</si>
  <si>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</si>
  <si>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</si>
  <si>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</si>
  <si>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</si>
  <si>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</si>
  <si>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</si>
  <si>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</si>
  <si>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</si>
  <si>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</si>
  <si>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</si>
  <si>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</si>
  <si>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</si>
  <si>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</si>
  <si>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</si>
  <si>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</si>
  <si>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</si>
  <si>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</si>
  <si>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</si>
  <si>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</si>
  <si>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</si>
  <si>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</si>
  <si>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</si>
  <si>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</si>
  <si>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</si>
  <si>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</si>
  <si>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</si>
  <si>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</si>
  <si>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</si>
  <si>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</si>
  <si>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</si>
  <si>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</si>
  <si>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</si>
  <si>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</si>
  <si>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</si>
  <si>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</si>
  <si>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</si>
  <si>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</si>
  <si>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</si>
  <si>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</si>
  <si>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</si>
  <si>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</si>
  <si>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</si>
  <si>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</si>
  <si>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</si>
  <si>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</si>
  <si>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</si>
  <si>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</si>
  <si>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</si>
  <si>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</si>
  <si>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</si>
  <si>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</si>
  <si>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</si>
  <si>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</si>
  <si>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</si>
  <si>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</si>
  <si>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</si>
  <si>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</si>
  <si>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</si>
  <si>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</si>
  <si>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</si>
  <si>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</si>
  <si>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</si>
  <si>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</si>
  <si>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</si>
  <si>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</si>
  <si>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</si>
  <si>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</si>
  <si>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</si>
  <si>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</si>
  <si>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</si>
  <si>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</si>
  <si>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</si>
  <si>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</si>
  <si>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</si>
  <si>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</si>
  <si>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</si>
  <si>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</si>
  <si>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</si>
  <si>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</si>
  <si>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</si>
  <si>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</si>
  <si>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</si>
  <si>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</si>
  <si>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</si>
  <si>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</si>
  <si>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</si>
  <si>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</si>
  <si>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</si>
  <si>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</si>
  <si>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</si>
  <si>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</si>
  <si>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</si>
  <si>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</si>
  <si>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</si>
  <si>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</si>
  <si>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Приложение №2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</si>
</sst>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27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"/>
      <charset val="204"/>
    </font>
    <font>
      <sz val="9"/>
      <name val="Arial"/>
      <family val="2"/>
      <charset val="204"/>
    </font>
    <font>
      <sz val="8"/>
      <name val="Arial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165" fontId="17" fillId="0" borderId="1" xfId="0" applyNumberFormat="1" applyFont="1" applyBorder="1"/>
    <xf numFmtId="164" fontId="17" fillId="0" borderId="0" xfId="0" applyNumberFormat="1" applyFont="1"/>
    <xf numFmtId="164" fontId="17" fillId="0" borderId="1" xfId="0" applyNumberFormat="1" applyFont="1" applyBorder="1"/>
    <xf numFmtId="165" fontId="17" fillId="0" borderId="0" xfId="0" applyNumberFormat="1" applyFont="1"/>
    <xf numFmtId="0" fontId="1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2" fillId="0" borderId="1" xfId="0" applyFont="1" applyBorder="1"/>
    <xf numFmtId="0" fontId="12" fillId="0" borderId="0" xfId="0" applyFont="1" applyAlignment="1">
      <alignment horizontal="right"/>
    </xf>
    <xf numFmtId="0" fontId="24" fillId="0" borderId="3" xfId="0" applyFont="1" applyBorder="1" applyAlignment="1">
      <alignment horizontal="center" vertical="top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3" fillId="0" borderId="0" xfId="0" quotePrefix="1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2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4"/>
  <sheetViews>
    <sheetView tabSelected="1" view="pageBreakPreview" zoomScale="98" zoomScaleNormal="100" zoomScaleSheetLayoutView="98" workbookViewId="0">
      <selection activeCell="C8" sqref="C8:K8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6" width="12.7109375" customWidth="1"/>
    <col min="7" max="7" width="14.5703125" customWidth="1"/>
    <col min="8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A1" s="11"/>
      <c r="K1" s="11"/>
    </row>
    <row r="2" spans="1:32" ht="14.25" x14ac:dyDescent="0.2">
      <c r="A2" s="12"/>
      <c r="B2" s="12"/>
      <c r="C2" s="12"/>
      <c r="D2" s="12"/>
      <c r="E2" s="12"/>
      <c r="F2" s="12"/>
      <c r="G2" s="12"/>
      <c r="H2" s="12"/>
      <c r="I2" s="59" t="s">
        <v>799</v>
      </c>
      <c r="J2" s="12"/>
      <c r="K2" s="12"/>
      <c r="L2" s="12"/>
      <c r="M2" s="12"/>
    </row>
    <row r="3" spans="1:32" ht="31.5" x14ac:dyDescent="0.25">
      <c r="A3" s="53" t="s">
        <v>134</v>
      </c>
      <c r="B3" s="53"/>
      <c r="C3" s="54" t="s">
        <v>600</v>
      </c>
      <c r="D3" s="54"/>
      <c r="E3" s="54"/>
      <c r="F3" s="54"/>
      <c r="G3" s="54"/>
      <c r="H3" s="54"/>
      <c r="I3" s="54"/>
      <c r="J3" s="54"/>
      <c r="K3" s="54"/>
      <c r="L3" s="12"/>
      <c r="M3" s="12"/>
      <c r="AD3" s="13" t="s">
        <v>298</v>
      </c>
    </row>
    <row r="4" spans="1:32" ht="14.2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2"/>
      <c r="M4" s="12"/>
    </row>
    <row r="5" spans="1:32" ht="18" x14ac:dyDescent="0.25">
      <c r="A5" s="55" t="str">
        <f>CONCATENATE( "Локальная смета ", IF(Source!F20&lt;&gt;"Новая локальная смета", Source!F20, ""))</f>
        <v>Локальная смета 02-01-01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12"/>
      <c r="M5" s="12"/>
    </row>
    <row r="6" spans="1:32" ht="36" x14ac:dyDescent="0.25">
      <c r="A6" s="56" t="s">
        <v>600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2"/>
      <c r="M6" s="12"/>
      <c r="AF6" s="15" t="str">
        <f>CONCATENATE( "Локальная смета ", IF(Source!G20&lt;&gt;"Новая локальная смета", Source!G20, ""))</f>
        <v>Локальная смета Капитальный ремонт котла ДКВР -10-13, заводской №8466  в котельной по адресу: ул. Лесная,1 г. Алушта , Республика Крым</v>
      </c>
    </row>
    <row r="7" spans="1:32" ht="14.2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2"/>
      <c r="M7" s="12"/>
    </row>
    <row r="8" spans="1:32" ht="36" x14ac:dyDescent="0.25">
      <c r="A8" s="57" t="s">
        <v>135</v>
      </c>
      <c r="B8" s="57"/>
      <c r="C8" s="58" t="s">
        <v>600</v>
      </c>
      <c r="D8" s="58"/>
      <c r="E8" s="58"/>
      <c r="F8" s="58"/>
      <c r="G8" s="58"/>
      <c r="H8" s="58"/>
      <c r="I8" s="58"/>
      <c r="J8" s="58"/>
      <c r="K8" s="58"/>
      <c r="L8" s="12"/>
      <c r="M8" s="12"/>
      <c r="AD8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9" spans="1:32" ht="14.2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2"/>
      <c r="M9" s="12"/>
    </row>
    <row r="10" spans="1:32" ht="14.25" x14ac:dyDescent="0.2">
      <c r="A10" s="52" t="str">
        <f>CONCATENATE( "Основание: ", Source!J20)</f>
        <v>Основание: Дефектная ведомость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12"/>
      <c r="M10" s="12"/>
    </row>
    <row r="11" spans="1:32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2"/>
      <c r="M11" s="12"/>
    </row>
    <row r="12" spans="1:32" ht="14.25" x14ac:dyDescent="0.2">
      <c r="A12" s="46" t="s">
        <v>155</v>
      </c>
      <c r="B12" s="46"/>
      <c r="C12" s="46"/>
      <c r="D12" s="46"/>
      <c r="E12" s="46"/>
      <c r="F12" s="50" t="s">
        <v>136</v>
      </c>
      <c r="G12" s="50"/>
      <c r="H12" s="50"/>
      <c r="I12" s="51">
        <f>(Source!P321/1000)</f>
        <v>5490.5397400000002</v>
      </c>
      <c r="J12" s="37"/>
      <c r="K12" s="18" t="s">
        <v>137</v>
      </c>
      <c r="L12" s="12"/>
      <c r="M12" s="12"/>
    </row>
    <row r="13" spans="1:32" ht="14.25" x14ac:dyDescent="0.2">
      <c r="A13" s="46"/>
      <c r="B13" s="46"/>
      <c r="C13" s="46"/>
      <c r="D13" s="46"/>
      <c r="E13" s="46"/>
      <c r="F13" s="50" t="s">
        <v>138</v>
      </c>
      <c r="G13" s="50"/>
      <c r="H13" s="50"/>
      <c r="I13" s="51">
        <f>(Source!P316+Source!P317)</f>
        <v>6044.3557289999999</v>
      </c>
      <c r="J13" s="37"/>
      <c r="K13" s="18" t="s">
        <v>139</v>
      </c>
      <c r="L13" s="12"/>
      <c r="M13" s="12"/>
    </row>
    <row r="14" spans="1:32" ht="14.25" x14ac:dyDescent="0.2">
      <c r="A14" s="47"/>
      <c r="B14" s="47"/>
      <c r="C14" s="47"/>
      <c r="D14" s="47"/>
      <c r="E14" s="47"/>
      <c r="F14" s="43" t="s">
        <v>140</v>
      </c>
      <c r="G14" s="43"/>
      <c r="H14" s="43"/>
      <c r="I14" s="44">
        <f>((Source!P309 + Source!P308)/1000)</f>
        <v>412.57053999999999</v>
      </c>
      <c r="J14" s="45"/>
      <c r="K14" s="18" t="s">
        <v>137</v>
      </c>
      <c r="L14" s="12"/>
      <c r="M14" s="12"/>
    </row>
    <row r="15" spans="1:32" ht="14.25" x14ac:dyDescent="0.2">
      <c r="A15" s="42" t="s">
        <v>141</v>
      </c>
      <c r="B15" s="42" t="s">
        <v>142</v>
      </c>
      <c r="C15" s="42" t="s">
        <v>143</v>
      </c>
      <c r="D15" s="42" t="s">
        <v>144</v>
      </c>
      <c r="E15" s="42" t="s">
        <v>145</v>
      </c>
      <c r="F15" s="42"/>
      <c r="G15" s="48" t="s">
        <v>146</v>
      </c>
      <c r="H15" s="48"/>
      <c r="I15" s="48"/>
      <c r="J15" s="42" t="s">
        <v>147</v>
      </c>
      <c r="K15" s="42"/>
      <c r="L15" s="12"/>
      <c r="M15" s="12"/>
    </row>
    <row r="16" spans="1:32" ht="20.100000000000001" customHeight="1" x14ac:dyDescent="0.2">
      <c r="A16" s="42"/>
      <c r="B16" s="42"/>
      <c r="C16" s="42"/>
      <c r="D16" s="42"/>
      <c r="E16" s="42" t="s">
        <v>437</v>
      </c>
      <c r="F16" s="42" t="s">
        <v>148</v>
      </c>
      <c r="G16" s="42" t="s">
        <v>437</v>
      </c>
      <c r="H16" s="42" t="s">
        <v>149</v>
      </c>
      <c r="I16" s="42" t="s">
        <v>148</v>
      </c>
      <c r="J16" s="42"/>
      <c r="K16" s="42"/>
      <c r="L16" s="12"/>
      <c r="M16" s="12"/>
    </row>
    <row r="17" spans="1:29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12"/>
      <c r="M17" s="12"/>
    </row>
    <row r="18" spans="1:29" ht="20.100000000000001" customHeight="1" x14ac:dyDescent="0.2">
      <c r="A18" s="42"/>
      <c r="B18" s="42"/>
      <c r="C18" s="42"/>
      <c r="D18" s="42"/>
      <c r="E18" s="42" t="s">
        <v>150</v>
      </c>
      <c r="F18" s="42" t="s">
        <v>151</v>
      </c>
      <c r="G18" s="42"/>
      <c r="H18" s="42"/>
      <c r="I18" s="42" t="s">
        <v>151</v>
      </c>
      <c r="J18" s="42" t="s">
        <v>152</v>
      </c>
      <c r="K18" s="42"/>
      <c r="L18" s="12"/>
      <c r="M18" s="12"/>
    </row>
    <row r="19" spans="1:29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20" t="s">
        <v>153</v>
      </c>
      <c r="K19" s="20" t="s">
        <v>154</v>
      </c>
      <c r="L19" s="12"/>
      <c r="M19" s="12"/>
    </row>
    <row r="20" spans="1:29" ht="14.25" x14ac:dyDescent="0.2">
      <c r="A20" s="20">
        <v>1</v>
      </c>
      <c r="B20" s="20">
        <v>2</v>
      </c>
      <c r="C20" s="20">
        <v>3</v>
      </c>
      <c r="D20" s="20">
        <v>4</v>
      </c>
      <c r="E20" s="20">
        <v>5</v>
      </c>
      <c r="F20" s="20">
        <v>6</v>
      </c>
      <c r="G20" s="20">
        <v>7</v>
      </c>
      <c r="H20" s="20">
        <v>8</v>
      </c>
      <c r="I20" s="20">
        <v>9</v>
      </c>
      <c r="J20" s="20">
        <v>10</v>
      </c>
      <c r="K20" s="20">
        <v>11</v>
      </c>
      <c r="L20" s="12"/>
      <c r="M20" s="12"/>
    </row>
    <row r="22" spans="1:29" ht="14.25" customHeight="1" x14ac:dyDescent="0.25">
      <c r="B22" s="49" t="str">
        <f>Source!G24</f>
        <v>К_НР_РЕМ = 0,9  Капитальный ремонт жилых и общественных зданий  К_СП_РЕМ = 0,85</v>
      </c>
      <c r="C22" s="49"/>
      <c r="D22" s="49"/>
      <c r="E22" s="49"/>
      <c r="F22" s="49"/>
      <c r="G22" s="49"/>
      <c r="H22" s="49"/>
      <c r="I22" s="49"/>
      <c r="J22" s="49"/>
      <c r="AC22" s="22" t="str">
        <f>Source!G24</f>
        <v>К_НР_РЕМ = 0,9  Капитальный ремонт жилых и общественных зданий  К_СП_РЕМ = 0,85</v>
      </c>
    </row>
    <row r="24" spans="1:29" ht="16.5" x14ac:dyDescent="0.25">
      <c r="A24" s="40" t="str">
        <f>CONCATENATE("Раздел: ",IF(Source!G26&lt;&gt;"Новый раздел", Source!G26, ""))</f>
        <v>Раздел: Демонтаж обмуровки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29" ht="28.5" x14ac:dyDescent="0.2">
      <c r="A25" s="23" t="str">
        <f>Source!E31</f>
        <v>1</v>
      </c>
      <c r="B25" s="23" t="str">
        <f>Source!F31</f>
        <v>45-08-001-01</v>
      </c>
      <c r="C25" s="24" t="str">
        <f>Source!G31</f>
        <v>Разборка кладки нормальной из глиняного обыкновенного кирпича</v>
      </c>
      <c r="D25" s="21">
        <f>Source!I31</f>
        <v>35.4</v>
      </c>
      <c r="E25" s="26">
        <f>Source!AB31</f>
        <v>560.91999999999996</v>
      </c>
      <c r="F25" s="26">
        <f>Source!AD31</f>
        <v>490.25</v>
      </c>
      <c r="G25" s="27">
        <f>Source!O31</f>
        <v>140385.94</v>
      </c>
      <c r="H25" s="27">
        <f>Source!S31</f>
        <v>17687.150000000001</v>
      </c>
      <c r="I25" s="28">
        <f>Source!Q31</f>
        <v>122698.79</v>
      </c>
      <c r="J25" s="28">
        <f>Source!AH31</f>
        <v>9.8699999999999992</v>
      </c>
      <c r="K25" s="28">
        <f>Source!U31</f>
        <v>349.39799999999997</v>
      </c>
      <c r="T25">
        <f>Source!O31</f>
        <v>140385.94</v>
      </c>
      <c r="U25">
        <f>Source!P31</f>
        <v>0</v>
      </c>
      <c r="V25">
        <f>Source!S31</f>
        <v>17687.150000000001</v>
      </c>
      <c r="W25">
        <f>Source!Q31</f>
        <v>122698.79</v>
      </c>
      <c r="X25">
        <f>Source!R31</f>
        <v>7833.7</v>
      </c>
      <c r="Y25">
        <f>Source!U31</f>
        <v>349.39799999999997</v>
      </c>
      <c r="Z25">
        <f>Source!V31</f>
        <v>0</v>
      </c>
      <c r="AA25">
        <f>Source!X31</f>
        <v>24244.81</v>
      </c>
      <c r="AB25">
        <f>Source!Y31</f>
        <v>16333.34</v>
      </c>
    </row>
    <row r="26" spans="1:29" ht="14.25" x14ac:dyDescent="0.2">
      <c r="C26" s="25" t="str">
        <f>Source!H31</f>
        <v>м3</v>
      </c>
      <c r="D26" s="21"/>
      <c r="E26" s="29">
        <f>Source!AF31</f>
        <v>70.67</v>
      </c>
      <c r="F26" s="29">
        <f>Source!AE31</f>
        <v>31.3</v>
      </c>
      <c r="G26" s="27"/>
      <c r="H26" s="27"/>
      <c r="I26" s="27">
        <f>Source!R31</f>
        <v>7833.7</v>
      </c>
      <c r="J26" s="27">
        <f>Source!AI31</f>
        <v>0</v>
      </c>
      <c r="K26" s="27">
        <f>Source!V31</f>
        <v>0</v>
      </c>
    </row>
    <row r="27" spans="1:29" ht="89.25" x14ac:dyDescent="0.2">
      <c r="C27" s="30" t="s">
        <v>156</v>
      </c>
      <c r="D27" s="30" t="str">
        <f>Source!BO31</f>
        <v>на 1 кв 2019г.письмо Минстроя России от 15.11.2018г.№45824-ДВ/09</v>
      </c>
    </row>
    <row r="28" spans="1:29" x14ac:dyDescent="0.2">
      <c r="C28" s="30" t="s">
        <v>157</v>
      </c>
      <c r="D28" s="30">
        <f>Source!BA31</f>
        <v>7.07</v>
      </c>
    </row>
    <row r="29" spans="1:29" x14ac:dyDescent="0.2">
      <c r="C29" s="30" t="s">
        <v>158</v>
      </c>
      <c r="D29" s="30">
        <f>Source!BB31</f>
        <v>7.07</v>
      </c>
    </row>
    <row r="30" spans="1:29" x14ac:dyDescent="0.2">
      <c r="C30" s="30" t="s">
        <v>159</v>
      </c>
      <c r="D30" s="30">
        <f>Source!BC31</f>
        <v>7.07</v>
      </c>
    </row>
    <row r="31" spans="1:29" x14ac:dyDescent="0.2">
      <c r="C31" s="30" t="s">
        <v>160</v>
      </c>
      <c r="D31" s="30">
        <f>Source!BS31</f>
        <v>7.07</v>
      </c>
    </row>
    <row r="32" spans="1:29" ht="28.5" x14ac:dyDescent="0.2">
      <c r="A32" s="23" t="str">
        <f>Source!E33</f>
        <v>2</v>
      </c>
      <c r="B32" s="23" t="str">
        <f>Source!F33</f>
        <v>45-08-001-02</v>
      </c>
      <c r="C32" s="24" t="str">
        <f>Source!G33</f>
        <v>Разборка кладки из огнеупорных изделий неошлаковавшейся</v>
      </c>
      <c r="D32" s="21">
        <f>Source!I33</f>
        <v>18.7</v>
      </c>
      <c r="E32" s="26">
        <f>Source!AB33</f>
        <v>84.61</v>
      </c>
      <c r="F32" s="26">
        <f>Source!AD33</f>
        <v>7.28</v>
      </c>
      <c r="G32" s="27">
        <f>Source!O33</f>
        <v>11186.2</v>
      </c>
      <c r="H32" s="27">
        <f>Source!S33</f>
        <v>10223.719999999999</v>
      </c>
      <c r="I32" s="28">
        <f>Source!Q33</f>
        <v>962.48</v>
      </c>
      <c r="J32" s="28">
        <f>Source!AH33</f>
        <v>10.8</v>
      </c>
      <c r="K32" s="28">
        <f>Source!U33</f>
        <v>201.96</v>
      </c>
      <c r="T32">
        <f>Source!O33</f>
        <v>11186.2</v>
      </c>
      <c r="U32">
        <f>Source!P33</f>
        <v>0</v>
      </c>
      <c r="V32">
        <f>Source!S33</f>
        <v>10223.719999999999</v>
      </c>
      <c r="W32">
        <f>Source!Q33</f>
        <v>962.48</v>
      </c>
      <c r="X32">
        <f>Source!R33</f>
        <v>128.24</v>
      </c>
      <c r="Y32">
        <f>Source!U33</f>
        <v>201.96</v>
      </c>
      <c r="Z32">
        <f>Source!V33</f>
        <v>0</v>
      </c>
      <c r="AA32">
        <f>Source!X33</f>
        <v>9834.36</v>
      </c>
      <c r="AB32">
        <f>Source!Y33</f>
        <v>6625.25</v>
      </c>
    </row>
    <row r="33" spans="1:28" ht="14.25" x14ac:dyDescent="0.2">
      <c r="C33" s="25" t="str">
        <f>Source!H33</f>
        <v>м3</v>
      </c>
      <c r="D33" s="21"/>
      <c r="E33" s="29">
        <f>Source!AF33</f>
        <v>77.33</v>
      </c>
      <c r="F33" s="29">
        <f>Source!AE33</f>
        <v>0.97</v>
      </c>
      <c r="G33" s="27"/>
      <c r="H33" s="27"/>
      <c r="I33" s="27">
        <f>Source!R33</f>
        <v>128.24</v>
      </c>
      <c r="J33" s="27">
        <f>Source!AI33</f>
        <v>0</v>
      </c>
      <c r="K33" s="27">
        <f>Source!V33</f>
        <v>0</v>
      </c>
    </row>
    <row r="34" spans="1:28" ht="89.25" x14ac:dyDescent="0.2">
      <c r="C34" s="30" t="s">
        <v>156</v>
      </c>
      <c r="D34" s="30" t="str">
        <f>Source!BO33</f>
        <v>на 1 кв 2019г.письмо Минстроя России от 15.11.2018г.№45824-ДВ/09</v>
      </c>
    </row>
    <row r="35" spans="1:28" x14ac:dyDescent="0.2">
      <c r="C35" s="30" t="s">
        <v>157</v>
      </c>
      <c r="D35" s="30">
        <f>Source!BA33</f>
        <v>7.07</v>
      </c>
    </row>
    <row r="36" spans="1:28" x14ac:dyDescent="0.2">
      <c r="C36" s="30" t="s">
        <v>158</v>
      </c>
      <c r="D36" s="30">
        <f>Source!BB33</f>
        <v>7.07</v>
      </c>
    </row>
    <row r="37" spans="1:28" x14ac:dyDescent="0.2">
      <c r="C37" s="30" t="s">
        <v>159</v>
      </c>
      <c r="D37" s="30">
        <f>Source!BC33</f>
        <v>7.07</v>
      </c>
    </row>
    <row r="38" spans="1:28" x14ac:dyDescent="0.2">
      <c r="C38" s="30" t="s">
        <v>160</v>
      </c>
      <c r="D38" s="30">
        <f>Source!BS33</f>
        <v>7.07</v>
      </c>
    </row>
    <row r="39" spans="1:28" ht="28.5" x14ac:dyDescent="0.2">
      <c r="A39" s="23" t="str">
        <f>Source!E35</f>
        <v>3</v>
      </c>
      <c r="B39" s="23" t="str">
        <f>Source!F35</f>
        <v>45-08-001-03</v>
      </c>
      <c r="C39" s="24" t="str">
        <f>Source!G35</f>
        <v>Разборка кладки из огнеупорных изделий ошлаковавшейся</v>
      </c>
      <c r="D39" s="21">
        <f>Source!I35</f>
        <v>2</v>
      </c>
      <c r="E39" s="26">
        <f>Source!AB35</f>
        <v>586.04</v>
      </c>
      <c r="F39" s="26">
        <f>Source!AD35</f>
        <v>492.24</v>
      </c>
      <c r="G39" s="27">
        <f>Source!O35</f>
        <v>8286.6</v>
      </c>
      <c r="H39" s="27">
        <f>Source!S35</f>
        <v>1326.33</v>
      </c>
      <c r="I39" s="28">
        <f>Source!Q35</f>
        <v>6960.27</v>
      </c>
      <c r="J39" s="28">
        <f>Source!AH35</f>
        <v>13.1</v>
      </c>
      <c r="K39" s="28">
        <f>Source!U35</f>
        <v>26.2</v>
      </c>
      <c r="T39">
        <f>Source!O35</f>
        <v>8286.6</v>
      </c>
      <c r="U39">
        <f>Source!P35</f>
        <v>0</v>
      </c>
      <c r="V39">
        <f>Source!S35</f>
        <v>1326.33</v>
      </c>
      <c r="W39">
        <f>Source!Q35</f>
        <v>6960.27</v>
      </c>
      <c r="X39">
        <f>Source!R35</f>
        <v>446.26</v>
      </c>
      <c r="Y39">
        <f>Source!U35</f>
        <v>26.2</v>
      </c>
      <c r="Z39">
        <f>Source!V35</f>
        <v>0</v>
      </c>
      <c r="AA39">
        <f>Source!X35</f>
        <v>1683.96</v>
      </c>
      <c r="AB39">
        <f>Source!Y35</f>
        <v>1134.46</v>
      </c>
    </row>
    <row r="40" spans="1:28" ht="14.25" x14ac:dyDescent="0.2">
      <c r="C40" s="25" t="str">
        <f>Source!H35</f>
        <v>м3</v>
      </c>
      <c r="D40" s="21"/>
      <c r="E40" s="29">
        <f>Source!AF35</f>
        <v>93.8</v>
      </c>
      <c r="F40" s="29">
        <f>Source!AE35</f>
        <v>31.56</v>
      </c>
      <c r="G40" s="27"/>
      <c r="H40" s="27"/>
      <c r="I40" s="27">
        <f>Source!R35</f>
        <v>446.26</v>
      </c>
      <c r="J40" s="27">
        <f>Source!AI35</f>
        <v>0</v>
      </c>
      <c r="K40" s="27">
        <f>Source!V35</f>
        <v>0</v>
      </c>
    </row>
    <row r="41" spans="1:28" ht="89.25" x14ac:dyDescent="0.2">
      <c r="C41" s="30" t="s">
        <v>156</v>
      </c>
      <c r="D41" s="30" t="str">
        <f>Source!BO35</f>
        <v>на 1 кв 2019г.письмо Минстроя России от 15.11.2018г.№45824-ДВ/09</v>
      </c>
    </row>
    <row r="42" spans="1:28" x14ac:dyDescent="0.2">
      <c r="C42" s="30" t="s">
        <v>157</v>
      </c>
      <c r="D42" s="30">
        <f>Source!BA35</f>
        <v>7.07</v>
      </c>
    </row>
    <row r="43" spans="1:28" x14ac:dyDescent="0.2">
      <c r="C43" s="30" t="s">
        <v>158</v>
      </c>
      <c r="D43" s="30">
        <f>Source!BB35</f>
        <v>7.07</v>
      </c>
    </row>
    <row r="44" spans="1:28" x14ac:dyDescent="0.2">
      <c r="C44" s="30" t="s">
        <v>159</v>
      </c>
      <c r="D44" s="30">
        <f>Source!BC35</f>
        <v>7.07</v>
      </c>
    </row>
    <row r="45" spans="1:28" x14ac:dyDescent="0.2">
      <c r="C45" s="30" t="s">
        <v>160</v>
      </c>
      <c r="D45" s="30">
        <f>Source!BS35</f>
        <v>7.07</v>
      </c>
    </row>
    <row r="46" spans="1:28" ht="28.5" x14ac:dyDescent="0.2">
      <c r="A46" s="23" t="str">
        <f>Source!E37</f>
        <v>4</v>
      </c>
      <c r="B46" s="23" t="str">
        <f>Source!F37</f>
        <v>45-05-011-01</v>
      </c>
      <c r="C46" s="24" t="str">
        <f>Source!G37</f>
        <v>Изоляция кладки печей, котлов, трубопроводов асбестовым картоном</v>
      </c>
      <c r="D46" s="21">
        <f>Source!I37</f>
        <v>1.2</v>
      </c>
      <c r="E46" s="26">
        <f>Source!AB37</f>
        <v>17.312000000000001</v>
      </c>
      <c r="F46" s="26">
        <f>Source!AD37</f>
        <v>3.5840000000000001</v>
      </c>
      <c r="G46" s="27">
        <f>Source!O37</f>
        <v>146.88</v>
      </c>
      <c r="H46" s="27">
        <f>Source!S37</f>
        <v>116.47</v>
      </c>
      <c r="I46" s="28">
        <f>Source!Q37</f>
        <v>30.41</v>
      </c>
      <c r="J46" s="28">
        <f>Source!AH37</f>
        <v>1.804</v>
      </c>
      <c r="K46" s="28">
        <f>Source!U37</f>
        <v>2.1648000000000001</v>
      </c>
      <c r="T46">
        <f>Source!O37</f>
        <v>146.88</v>
      </c>
      <c r="U46">
        <f>Source!P37</f>
        <v>0</v>
      </c>
      <c r="V46">
        <f>Source!S37</f>
        <v>116.47</v>
      </c>
      <c r="W46">
        <f>Source!Q37</f>
        <v>30.41</v>
      </c>
      <c r="X46">
        <f>Source!R37</f>
        <v>3.29</v>
      </c>
      <c r="Y46">
        <f>Source!U37</f>
        <v>2.1648000000000001</v>
      </c>
      <c r="Z46">
        <f>Source!V37</f>
        <v>0</v>
      </c>
      <c r="AA46">
        <f>Source!X37</f>
        <v>113.77</v>
      </c>
      <c r="AB46">
        <f>Source!Y37</f>
        <v>76.650000000000006</v>
      </c>
    </row>
    <row r="47" spans="1:28" ht="14.25" x14ac:dyDescent="0.2">
      <c r="C47" s="25" t="str">
        <f>Source!H37</f>
        <v>100 кг</v>
      </c>
      <c r="D47" s="21"/>
      <c r="E47" s="29">
        <f>Source!AF37</f>
        <v>13.728</v>
      </c>
      <c r="F47" s="29">
        <f>Source!AE37</f>
        <v>0.38800000000000001</v>
      </c>
      <c r="G47" s="27"/>
      <c r="H47" s="27"/>
      <c r="I47" s="27">
        <f>Source!R37</f>
        <v>3.29</v>
      </c>
      <c r="J47" s="27">
        <f>Source!AI37</f>
        <v>0</v>
      </c>
      <c r="K47" s="27">
        <f>Source!V37</f>
        <v>0</v>
      </c>
    </row>
    <row r="48" spans="1:28" x14ac:dyDescent="0.2">
      <c r="C48" s="30" t="str">
        <f>"Объем: "&amp;Source!I37&amp;"=120/"&amp;"100"</f>
        <v>Объем: 1,2=120/100</v>
      </c>
    </row>
    <row r="49" spans="1:28" ht="89.25" x14ac:dyDescent="0.2">
      <c r="C49" s="30" t="s">
        <v>156</v>
      </c>
      <c r="D49" s="30" t="str">
        <f>Source!BO37</f>
        <v>на 1 кв 2019г.письмо Минстроя России от 15.11.2018г.№45824-ДВ/09</v>
      </c>
    </row>
    <row r="50" spans="1:28" x14ac:dyDescent="0.2">
      <c r="C50" s="30" t="s">
        <v>157</v>
      </c>
      <c r="D50" s="30">
        <f>Source!BA37</f>
        <v>7.07</v>
      </c>
    </row>
    <row r="51" spans="1:28" x14ac:dyDescent="0.2">
      <c r="C51" s="30" t="s">
        <v>158</v>
      </c>
      <c r="D51" s="30">
        <f>Source!BB37</f>
        <v>7.07</v>
      </c>
    </row>
    <row r="52" spans="1:28" x14ac:dyDescent="0.2">
      <c r="C52" s="30" t="s">
        <v>159</v>
      </c>
      <c r="D52" s="30">
        <f>Source!BC37</f>
        <v>7.07</v>
      </c>
    </row>
    <row r="53" spans="1:28" x14ac:dyDescent="0.2">
      <c r="C53" s="30" t="s">
        <v>160</v>
      </c>
      <c r="D53" s="30">
        <f>Source!BS37</f>
        <v>7.07</v>
      </c>
    </row>
    <row r="54" spans="1:28" ht="51" x14ac:dyDescent="0.2">
      <c r="C54" s="31" t="str">
        <f>Source!CN37</f>
        <v>Поправка: МР 81/пр Табл.2, п.3  Наименование: При демонтаже (разборке) систем инженерно-технического обеспечения</v>
      </c>
    </row>
    <row r="55" spans="1:28" x14ac:dyDescent="0.2">
      <c r="C55" s="30" t="s">
        <v>161</v>
      </c>
      <c r="D55" s="41" t="s">
        <v>342</v>
      </c>
      <c r="E55" s="41"/>
      <c r="F55" s="41"/>
      <c r="G55" s="41"/>
      <c r="H55" s="41"/>
      <c r="I55" s="41"/>
      <c r="J55" s="41"/>
      <c r="K55" s="41"/>
    </row>
    <row r="56" spans="1:28" x14ac:dyDescent="0.2">
      <c r="C56" s="30" t="s">
        <v>162</v>
      </c>
      <c r="D56" s="41" t="s">
        <v>343</v>
      </c>
      <c r="E56" s="41"/>
      <c r="F56" s="41"/>
      <c r="G56" s="41"/>
      <c r="H56" s="41"/>
      <c r="I56" s="41"/>
      <c r="J56" s="41"/>
      <c r="K56" s="41"/>
    </row>
    <row r="57" spans="1:28" x14ac:dyDescent="0.2">
      <c r="C57" s="30" t="s">
        <v>163</v>
      </c>
      <c r="D57" s="41" t="s">
        <v>343</v>
      </c>
      <c r="E57" s="41"/>
      <c r="F57" s="41"/>
      <c r="G57" s="41"/>
      <c r="H57" s="41"/>
      <c r="I57" s="41"/>
      <c r="J57" s="41"/>
      <c r="K57" s="41"/>
    </row>
    <row r="58" spans="1:28" x14ac:dyDescent="0.2">
      <c r="C58" s="30" t="s">
        <v>164</v>
      </c>
      <c r="D58" s="41" t="s">
        <v>343</v>
      </c>
      <c r="E58" s="41"/>
      <c r="F58" s="41"/>
      <c r="G58" s="41"/>
      <c r="H58" s="41"/>
      <c r="I58" s="41"/>
      <c r="J58" s="41"/>
      <c r="K58" s="41"/>
    </row>
    <row r="59" spans="1:28" x14ac:dyDescent="0.2">
      <c r="C59" s="30" t="s">
        <v>165</v>
      </c>
      <c r="D59" s="41" t="s">
        <v>343</v>
      </c>
      <c r="E59" s="41"/>
      <c r="F59" s="41"/>
      <c r="G59" s="41"/>
      <c r="H59" s="41"/>
      <c r="I59" s="41"/>
      <c r="J59" s="41"/>
      <c r="K59" s="41"/>
    </row>
    <row r="60" spans="1:28" x14ac:dyDescent="0.2">
      <c r="C60" s="30" t="s">
        <v>166</v>
      </c>
      <c r="D60" s="41" t="s">
        <v>343</v>
      </c>
      <c r="E60" s="41"/>
      <c r="F60" s="41"/>
      <c r="G60" s="41"/>
      <c r="H60" s="41"/>
      <c r="I60" s="41"/>
      <c r="J60" s="41"/>
      <c r="K60" s="41"/>
    </row>
    <row r="61" spans="1:28" ht="28.5" x14ac:dyDescent="0.2">
      <c r="A61" s="23" t="str">
        <f>Source!E39</f>
        <v>5</v>
      </c>
      <c r="B61" s="23" t="str">
        <f>Source!F39</f>
        <v>45-05-011-02</v>
      </c>
      <c r="C61" s="24" t="str">
        <f>Source!G39</f>
        <v>Изоляция кладки печей, котлов, трубопроводов асбестовым шнуром</v>
      </c>
      <c r="D61" s="21">
        <f>Source!I39</f>
        <v>0.32</v>
      </c>
      <c r="E61" s="26">
        <f>Source!AB39</f>
        <v>61.512</v>
      </c>
      <c r="F61" s="26">
        <f>Source!AD39</f>
        <v>3.5840000000000001</v>
      </c>
      <c r="G61" s="27">
        <f>Source!O39</f>
        <v>139.16999999999999</v>
      </c>
      <c r="H61" s="27">
        <f>Source!S39</f>
        <v>131.06</v>
      </c>
      <c r="I61" s="28">
        <f>Source!Q39</f>
        <v>8.11</v>
      </c>
      <c r="J61" s="28">
        <f>Source!AH39</f>
        <v>7.612000000000001</v>
      </c>
      <c r="K61" s="28">
        <f>Source!U39</f>
        <v>2.4358400000000002</v>
      </c>
      <c r="T61">
        <f>Source!O39</f>
        <v>139.16999999999999</v>
      </c>
      <c r="U61">
        <f>Source!P39</f>
        <v>0</v>
      </c>
      <c r="V61">
        <f>Source!S39</f>
        <v>131.06</v>
      </c>
      <c r="W61">
        <f>Source!Q39</f>
        <v>8.11</v>
      </c>
      <c r="X61">
        <f>Source!R39</f>
        <v>0.88</v>
      </c>
      <c r="Y61">
        <f>Source!U39</f>
        <v>2.4358400000000002</v>
      </c>
      <c r="Z61">
        <f>Source!V39</f>
        <v>0</v>
      </c>
      <c r="AA61">
        <f>Source!X39</f>
        <v>125.34</v>
      </c>
      <c r="AB61">
        <f>Source!Y39</f>
        <v>84.44</v>
      </c>
    </row>
    <row r="62" spans="1:28" ht="14.25" x14ac:dyDescent="0.2">
      <c r="C62" s="25" t="str">
        <f>Source!H39</f>
        <v>100 кг</v>
      </c>
      <c r="D62" s="21"/>
      <c r="E62" s="29">
        <f>Source!AF39</f>
        <v>57.927999999999997</v>
      </c>
      <c r="F62" s="29">
        <f>Source!AE39</f>
        <v>0.38800000000000001</v>
      </c>
      <c r="G62" s="27"/>
      <c r="H62" s="27"/>
      <c r="I62" s="27">
        <f>Source!R39</f>
        <v>0.88</v>
      </c>
      <c r="J62" s="27">
        <f>Source!AI39</f>
        <v>0</v>
      </c>
      <c r="K62" s="27">
        <f>Source!V39</f>
        <v>0</v>
      </c>
    </row>
    <row r="63" spans="1:28" x14ac:dyDescent="0.2">
      <c r="C63" s="30" t="str">
        <f>"Объем: "&amp;Source!I39&amp;"=32/"&amp;"100"</f>
        <v>Объем: 0,32=32/100</v>
      </c>
    </row>
    <row r="64" spans="1:28" ht="89.25" x14ac:dyDescent="0.2">
      <c r="C64" s="30" t="s">
        <v>156</v>
      </c>
      <c r="D64" s="30" t="str">
        <f>Source!BO39</f>
        <v>на 1 кв 2019г.письмо Минстроя России от 15.11.2018г.№45824-ДВ/09</v>
      </c>
    </row>
    <row r="65" spans="1:28" x14ac:dyDescent="0.2">
      <c r="C65" s="30" t="s">
        <v>157</v>
      </c>
      <c r="D65" s="30">
        <f>Source!BA39</f>
        <v>7.07</v>
      </c>
    </row>
    <row r="66" spans="1:28" x14ac:dyDescent="0.2">
      <c r="C66" s="30" t="s">
        <v>158</v>
      </c>
      <c r="D66" s="30">
        <f>Source!BB39</f>
        <v>7.07</v>
      </c>
    </row>
    <row r="67" spans="1:28" x14ac:dyDescent="0.2">
      <c r="C67" s="30" t="s">
        <v>159</v>
      </c>
      <c r="D67" s="30">
        <f>Source!BC39</f>
        <v>7.07</v>
      </c>
    </row>
    <row r="68" spans="1:28" x14ac:dyDescent="0.2">
      <c r="C68" s="30" t="s">
        <v>160</v>
      </c>
      <c r="D68" s="30">
        <f>Source!BS39</f>
        <v>7.07</v>
      </c>
    </row>
    <row r="69" spans="1:28" ht="51" x14ac:dyDescent="0.2">
      <c r="C69" s="31" t="str">
        <f>Source!CN39</f>
        <v>Поправка: МР 81/пр Табл.2, п.3  Наименование: При демонтаже (разборке) систем инженерно-технического обеспечения</v>
      </c>
    </row>
    <row r="70" spans="1:28" x14ac:dyDescent="0.2">
      <c r="C70" s="30" t="s">
        <v>161</v>
      </c>
      <c r="D70" s="41" t="s">
        <v>342</v>
      </c>
      <c r="E70" s="41"/>
      <c r="F70" s="41"/>
      <c r="G70" s="41"/>
      <c r="H70" s="41"/>
      <c r="I70" s="41"/>
      <c r="J70" s="41"/>
      <c r="K70" s="41"/>
    </row>
    <row r="71" spans="1:28" x14ac:dyDescent="0.2">
      <c r="C71" s="30" t="s">
        <v>162</v>
      </c>
      <c r="D71" s="41" t="s">
        <v>343</v>
      </c>
      <c r="E71" s="41"/>
      <c r="F71" s="41"/>
      <c r="G71" s="41"/>
      <c r="H71" s="41"/>
      <c r="I71" s="41"/>
      <c r="J71" s="41"/>
      <c r="K71" s="41"/>
    </row>
    <row r="72" spans="1:28" x14ac:dyDescent="0.2">
      <c r="C72" s="30" t="s">
        <v>163</v>
      </c>
      <c r="D72" s="41" t="s">
        <v>343</v>
      </c>
      <c r="E72" s="41"/>
      <c r="F72" s="41"/>
      <c r="G72" s="41"/>
      <c r="H72" s="41"/>
      <c r="I72" s="41"/>
      <c r="J72" s="41"/>
      <c r="K72" s="41"/>
    </row>
    <row r="73" spans="1:28" x14ac:dyDescent="0.2">
      <c r="C73" s="30" t="s">
        <v>164</v>
      </c>
      <c r="D73" s="41" t="s">
        <v>343</v>
      </c>
      <c r="E73" s="41"/>
      <c r="F73" s="41"/>
      <c r="G73" s="41"/>
      <c r="H73" s="41"/>
      <c r="I73" s="41"/>
      <c r="J73" s="41"/>
      <c r="K73" s="41"/>
    </row>
    <row r="74" spans="1:28" x14ac:dyDescent="0.2">
      <c r="C74" s="30" t="s">
        <v>165</v>
      </c>
      <c r="D74" s="41" t="s">
        <v>343</v>
      </c>
      <c r="E74" s="41"/>
      <c r="F74" s="41"/>
      <c r="G74" s="41"/>
      <c r="H74" s="41"/>
      <c r="I74" s="41"/>
      <c r="J74" s="41"/>
      <c r="K74" s="41"/>
    </row>
    <row r="75" spans="1:28" x14ac:dyDescent="0.2">
      <c r="C75" s="30" t="s">
        <v>166</v>
      </c>
      <c r="D75" s="41" t="s">
        <v>343</v>
      </c>
      <c r="E75" s="41"/>
      <c r="F75" s="41"/>
      <c r="G75" s="41"/>
      <c r="H75" s="41"/>
      <c r="I75" s="41"/>
      <c r="J75" s="41"/>
      <c r="K75" s="41"/>
    </row>
    <row r="76" spans="1:28" ht="99.75" x14ac:dyDescent="0.2">
      <c r="A76" s="23" t="str">
        <f>Source!E41</f>
        <v>6</v>
      </c>
      <c r="B76" s="23" t="str">
        <f>Source!F41</f>
        <v>м06-01-004-04</v>
      </c>
      <c r="C76" s="24" t="str">
        <f>Source!G41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76" s="21">
        <f>Source!I41</f>
        <v>1.5</v>
      </c>
      <c r="E76" s="26">
        <f>Source!AB41</f>
        <v>2583.5949999999998</v>
      </c>
      <c r="F76" s="26">
        <f>Source!AD41</f>
        <v>1347.69</v>
      </c>
      <c r="G76" s="27">
        <f>Source!O41</f>
        <v>27399.02</v>
      </c>
      <c r="H76" s="27">
        <f>Source!S41</f>
        <v>13106.77</v>
      </c>
      <c r="I76" s="28">
        <f>Source!Q41</f>
        <v>14292.25</v>
      </c>
      <c r="J76" s="28">
        <f>Source!AH41</f>
        <v>126.5</v>
      </c>
      <c r="K76" s="28">
        <f>Source!U41</f>
        <v>189.75</v>
      </c>
      <c r="T76">
        <f>Source!O41</f>
        <v>27399.02</v>
      </c>
      <c r="U76">
        <f>Source!P41</f>
        <v>0</v>
      </c>
      <c r="V76">
        <f>Source!S41</f>
        <v>13106.77</v>
      </c>
      <c r="W76">
        <f>Source!Q41</f>
        <v>14292.25</v>
      </c>
      <c r="X76">
        <f>Source!R41</f>
        <v>358.93</v>
      </c>
      <c r="Y76">
        <f>Source!U41</f>
        <v>189.75</v>
      </c>
      <c r="Z76">
        <f>Source!V41</f>
        <v>0</v>
      </c>
      <c r="AA76">
        <f>Source!X41</f>
        <v>10772.56</v>
      </c>
      <c r="AB76">
        <f>Source!Y41</f>
        <v>8079.42</v>
      </c>
    </row>
    <row r="77" spans="1:28" ht="14.25" x14ac:dyDescent="0.2">
      <c r="C77" s="25" t="str">
        <f>Source!H41</f>
        <v>т</v>
      </c>
      <c r="D77" s="21"/>
      <c r="E77" s="29">
        <f>Source!AF41</f>
        <v>1235.905</v>
      </c>
      <c r="F77" s="29">
        <f>Source!AE41</f>
        <v>33.844999999999999</v>
      </c>
      <c r="G77" s="27"/>
      <c r="H77" s="27"/>
      <c r="I77" s="27">
        <f>Source!R41</f>
        <v>358.93</v>
      </c>
      <c r="J77" s="27">
        <f>Source!AI41</f>
        <v>0</v>
      </c>
      <c r="K77" s="27">
        <f>Source!V41</f>
        <v>0</v>
      </c>
    </row>
    <row r="78" spans="1:28" ht="89.25" x14ac:dyDescent="0.2">
      <c r="C78" s="30" t="s">
        <v>156</v>
      </c>
      <c r="D78" s="30" t="str">
        <f>Source!BO41</f>
        <v>на 1 кв 2019г.письмо Минстроя России от 15.11.2018г.№45824-ДВ/09</v>
      </c>
    </row>
    <row r="79" spans="1:28" x14ac:dyDescent="0.2">
      <c r="C79" s="30" t="s">
        <v>157</v>
      </c>
      <c r="D79" s="30">
        <f>Source!BA41</f>
        <v>7.07</v>
      </c>
    </row>
    <row r="80" spans="1:28" x14ac:dyDescent="0.2">
      <c r="C80" s="30" t="s">
        <v>158</v>
      </c>
      <c r="D80" s="30">
        <f>Source!BB41</f>
        <v>7.07</v>
      </c>
    </row>
    <row r="81" spans="1:28" x14ac:dyDescent="0.2">
      <c r="C81" s="30" t="s">
        <v>159</v>
      </c>
      <c r="D81" s="30">
        <f>Source!BC41</f>
        <v>7.07</v>
      </c>
    </row>
    <row r="82" spans="1:28" x14ac:dyDescent="0.2">
      <c r="C82" s="30" t="s">
        <v>160</v>
      </c>
      <c r="D82" s="30">
        <f>Source!BS41</f>
        <v>7.07</v>
      </c>
    </row>
    <row r="83" spans="1:28" ht="63.75" x14ac:dyDescent="0.2">
      <c r="C83" s="31" t="str">
        <f>Source!CN41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84" spans="1:28" x14ac:dyDescent="0.2">
      <c r="C84" s="30" t="s">
        <v>161</v>
      </c>
      <c r="D84" s="41" t="s">
        <v>342</v>
      </c>
      <c r="E84" s="41"/>
      <c r="F84" s="41"/>
      <c r="G84" s="41"/>
      <c r="H84" s="41"/>
      <c r="I84" s="41"/>
      <c r="J84" s="41"/>
      <c r="K84" s="41"/>
    </row>
    <row r="85" spans="1:28" x14ac:dyDescent="0.2">
      <c r="C85" s="30" t="s">
        <v>162</v>
      </c>
      <c r="D85" s="41" t="s">
        <v>355</v>
      </c>
      <c r="E85" s="41"/>
      <c r="F85" s="41"/>
      <c r="G85" s="41"/>
      <c r="H85" s="41"/>
      <c r="I85" s="41"/>
      <c r="J85" s="41"/>
      <c r="K85" s="41"/>
    </row>
    <row r="86" spans="1:28" x14ac:dyDescent="0.2">
      <c r="C86" s="30" t="s">
        <v>163</v>
      </c>
      <c r="D86" s="41" t="s">
        <v>355</v>
      </c>
      <c r="E86" s="41"/>
      <c r="F86" s="41"/>
      <c r="G86" s="41"/>
      <c r="H86" s="41"/>
      <c r="I86" s="41"/>
      <c r="J86" s="41"/>
      <c r="K86" s="41"/>
    </row>
    <row r="87" spans="1:28" x14ac:dyDescent="0.2">
      <c r="C87" s="30" t="s">
        <v>164</v>
      </c>
      <c r="D87" s="41" t="s">
        <v>355</v>
      </c>
      <c r="E87" s="41"/>
      <c r="F87" s="41"/>
      <c r="G87" s="41"/>
      <c r="H87" s="41"/>
      <c r="I87" s="41"/>
      <c r="J87" s="41"/>
      <c r="K87" s="41"/>
    </row>
    <row r="88" spans="1:28" x14ac:dyDescent="0.2">
      <c r="C88" s="30" t="s">
        <v>165</v>
      </c>
      <c r="D88" s="41" t="s">
        <v>355</v>
      </c>
      <c r="E88" s="41"/>
      <c r="F88" s="41"/>
      <c r="G88" s="41"/>
      <c r="H88" s="41"/>
      <c r="I88" s="41"/>
      <c r="J88" s="41"/>
      <c r="K88" s="41"/>
    </row>
    <row r="89" spans="1:28" x14ac:dyDescent="0.2">
      <c r="C89" s="30" t="s">
        <v>166</v>
      </c>
      <c r="D89" s="41" t="s">
        <v>355</v>
      </c>
      <c r="E89" s="41"/>
      <c r="F89" s="41"/>
      <c r="G89" s="41"/>
      <c r="H89" s="41"/>
      <c r="I89" s="41"/>
      <c r="J89" s="41"/>
      <c r="K89" s="41"/>
    </row>
    <row r="90" spans="1:28" ht="71.25" x14ac:dyDescent="0.2">
      <c r="A90" s="23" t="str">
        <f>Source!E43</f>
        <v>7</v>
      </c>
      <c r="B90" s="23" t="str">
        <f>Source!F43</f>
        <v>м06-01-004-01</v>
      </c>
      <c r="C90" s="24" t="str">
        <f>Source!G43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D90" s="21">
        <f>Source!I43</f>
        <v>4.6500000000000004</v>
      </c>
      <c r="E90" s="26">
        <f>Source!AB43</f>
        <v>2685.165</v>
      </c>
      <c r="F90" s="26">
        <f>Source!AD43</f>
        <v>1647.7650000000001</v>
      </c>
      <c r="G90" s="27">
        <f>Source!O43</f>
        <v>88276.14</v>
      </c>
      <c r="H90" s="27">
        <f>Source!S43</f>
        <v>34105.040000000001</v>
      </c>
      <c r="I90" s="28">
        <f>Source!Q43</f>
        <v>54171.1</v>
      </c>
      <c r="J90" s="28">
        <f>Source!AH43</f>
        <v>123.5</v>
      </c>
      <c r="K90" s="28">
        <f>Source!U43</f>
        <v>574.27500000000009</v>
      </c>
      <c r="T90">
        <f>Source!O43</f>
        <v>88276.14</v>
      </c>
      <c r="U90">
        <f>Source!P43</f>
        <v>0</v>
      </c>
      <c r="V90">
        <f>Source!S43</f>
        <v>34105.040000000001</v>
      </c>
      <c r="W90">
        <f>Source!Q43</f>
        <v>54171.1</v>
      </c>
      <c r="X90">
        <f>Source!R43</f>
        <v>1099.03</v>
      </c>
      <c r="Y90">
        <f>Source!U43</f>
        <v>574.27500000000009</v>
      </c>
      <c r="Z90">
        <f>Source!V43</f>
        <v>0</v>
      </c>
      <c r="AA90">
        <f>Source!X43</f>
        <v>28163.26</v>
      </c>
      <c r="AB90">
        <f>Source!Y43</f>
        <v>21122.44</v>
      </c>
    </row>
    <row r="91" spans="1:28" ht="14.25" x14ac:dyDescent="0.2">
      <c r="C91" s="25" t="str">
        <f>Source!H43</f>
        <v>т</v>
      </c>
      <c r="D91" s="21"/>
      <c r="E91" s="29">
        <f>Source!AF43</f>
        <v>1037.4000000000001</v>
      </c>
      <c r="F91" s="29">
        <f>Source!AE43</f>
        <v>33.43</v>
      </c>
      <c r="G91" s="27"/>
      <c r="H91" s="27"/>
      <c r="I91" s="27">
        <f>Source!R43</f>
        <v>1099.03</v>
      </c>
      <c r="J91" s="27">
        <f>Source!AI43</f>
        <v>0</v>
      </c>
      <c r="K91" s="27">
        <f>Source!V43</f>
        <v>0</v>
      </c>
    </row>
    <row r="92" spans="1:28" ht="89.25" x14ac:dyDescent="0.2">
      <c r="C92" s="30" t="s">
        <v>156</v>
      </c>
      <c r="D92" s="30" t="str">
        <f>Source!BO43</f>
        <v>на 1 кв 2019г.письмо Минстроя России от 15.11.2018г.№45824-ДВ/09</v>
      </c>
    </row>
    <row r="93" spans="1:28" x14ac:dyDescent="0.2">
      <c r="C93" s="30" t="s">
        <v>157</v>
      </c>
      <c r="D93" s="30">
        <f>Source!BA43</f>
        <v>7.07</v>
      </c>
    </row>
    <row r="94" spans="1:28" x14ac:dyDescent="0.2">
      <c r="C94" s="30" t="s">
        <v>158</v>
      </c>
      <c r="D94" s="30">
        <f>Source!BB43</f>
        <v>7.07</v>
      </c>
    </row>
    <row r="95" spans="1:28" x14ac:dyDescent="0.2">
      <c r="C95" s="30" t="s">
        <v>159</v>
      </c>
      <c r="D95" s="30">
        <f>Source!BC43</f>
        <v>7.07</v>
      </c>
    </row>
    <row r="96" spans="1:28" x14ac:dyDescent="0.2">
      <c r="C96" s="30" t="s">
        <v>160</v>
      </c>
      <c r="D96" s="30">
        <f>Source!BS43</f>
        <v>7.07</v>
      </c>
    </row>
    <row r="97" spans="1:28" ht="63.75" x14ac:dyDescent="0.2">
      <c r="C97" s="31" t="str">
        <f>Source!CN43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98" spans="1:28" x14ac:dyDescent="0.2">
      <c r="C98" s="30" t="s">
        <v>161</v>
      </c>
      <c r="D98" s="41" t="s">
        <v>342</v>
      </c>
      <c r="E98" s="41"/>
      <c r="F98" s="41"/>
      <c r="G98" s="41"/>
      <c r="H98" s="41"/>
      <c r="I98" s="41"/>
      <c r="J98" s="41"/>
      <c r="K98" s="41"/>
    </row>
    <row r="99" spans="1:28" x14ac:dyDescent="0.2">
      <c r="C99" s="30" t="s">
        <v>162</v>
      </c>
      <c r="D99" s="41" t="s">
        <v>355</v>
      </c>
      <c r="E99" s="41"/>
      <c r="F99" s="41"/>
      <c r="G99" s="41"/>
      <c r="H99" s="41"/>
      <c r="I99" s="41"/>
      <c r="J99" s="41"/>
      <c r="K99" s="41"/>
    </row>
    <row r="100" spans="1:28" x14ac:dyDescent="0.2">
      <c r="C100" s="30" t="s">
        <v>163</v>
      </c>
      <c r="D100" s="41" t="s">
        <v>355</v>
      </c>
      <c r="E100" s="41"/>
      <c r="F100" s="41"/>
      <c r="G100" s="41"/>
      <c r="H100" s="41"/>
      <c r="I100" s="41"/>
      <c r="J100" s="41"/>
      <c r="K100" s="41"/>
    </row>
    <row r="101" spans="1:28" x14ac:dyDescent="0.2">
      <c r="C101" s="30" t="s">
        <v>164</v>
      </c>
      <c r="D101" s="41" t="s">
        <v>355</v>
      </c>
      <c r="E101" s="41"/>
      <c r="F101" s="41"/>
      <c r="G101" s="41"/>
      <c r="H101" s="41"/>
      <c r="I101" s="41"/>
      <c r="J101" s="41"/>
      <c r="K101" s="41"/>
    </row>
    <row r="102" spans="1:28" x14ac:dyDescent="0.2">
      <c r="C102" s="30" t="s">
        <v>165</v>
      </c>
      <c r="D102" s="41" t="s">
        <v>355</v>
      </c>
      <c r="E102" s="41"/>
      <c r="F102" s="41"/>
      <c r="G102" s="41"/>
      <c r="H102" s="41"/>
      <c r="I102" s="41"/>
      <c r="J102" s="41"/>
      <c r="K102" s="41"/>
    </row>
    <row r="103" spans="1:28" x14ac:dyDescent="0.2">
      <c r="C103" s="30" t="s">
        <v>166</v>
      </c>
      <c r="D103" s="41" t="s">
        <v>355</v>
      </c>
      <c r="E103" s="41"/>
      <c r="F103" s="41"/>
      <c r="G103" s="41"/>
      <c r="H103" s="41"/>
      <c r="I103" s="41"/>
      <c r="J103" s="41"/>
      <c r="K103" s="41"/>
    </row>
    <row r="104" spans="1:28" ht="114" x14ac:dyDescent="0.2">
      <c r="A104" s="23" t="str">
        <f>Source!E45</f>
        <v>8</v>
      </c>
      <c r="B104" s="23" t="str">
        <f>Source!F45</f>
        <v>м06-01-010-01</v>
      </c>
      <c r="C104" s="24" t="str">
        <f>Source!G45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04" s="21">
        <f>Source!I45</f>
        <v>0.97199999999999998</v>
      </c>
      <c r="E104" s="26">
        <f>Source!AB45</f>
        <v>1186.0450000000001</v>
      </c>
      <c r="F104" s="26">
        <f>Source!AD45</f>
        <v>326.72500000000002</v>
      </c>
      <c r="G104" s="27">
        <f>Source!O45</f>
        <v>8150.55</v>
      </c>
      <c r="H104" s="27">
        <f>Source!S45</f>
        <v>5905.28</v>
      </c>
      <c r="I104" s="28">
        <f>Source!Q45</f>
        <v>2245.27</v>
      </c>
      <c r="J104" s="28">
        <f>Source!AH45</f>
        <v>93</v>
      </c>
      <c r="K104" s="28">
        <f>Source!U45</f>
        <v>90.396000000000001</v>
      </c>
      <c r="T104">
        <f>Source!O45</f>
        <v>8150.55</v>
      </c>
      <c r="U104">
        <f>Source!P45</f>
        <v>0</v>
      </c>
      <c r="V104">
        <f>Source!S45</f>
        <v>5905.28</v>
      </c>
      <c r="W104">
        <f>Source!Q45</f>
        <v>2245.27</v>
      </c>
      <c r="X104">
        <f>Source!R45</f>
        <v>157.22999999999999</v>
      </c>
      <c r="Y104">
        <f>Source!U45</f>
        <v>90.396000000000001</v>
      </c>
      <c r="Z104">
        <f>Source!V45</f>
        <v>0</v>
      </c>
      <c r="AA104">
        <f>Source!X45</f>
        <v>4850.01</v>
      </c>
      <c r="AB104">
        <f>Source!Y45</f>
        <v>3637.51</v>
      </c>
    </row>
    <row r="105" spans="1:28" ht="14.25" x14ac:dyDescent="0.2">
      <c r="C105" s="25" t="str">
        <f>Source!H45</f>
        <v>т</v>
      </c>
      <c r="D105" s="21"/>
      <c r="E105" s="29">
        <f>Source!AF45</f>
        <v>859.32</v>
      </c>
      <c r="F105" s="29">
        <f>Source!AE45</f>
        <v>22.88</v>
      </c>
      <c r="G105" s="27"/>
      <c r="H105" s="27"/>
      <c r="I105" s="27">
        <f>Source!R45</f>
        <v>157.22999999999999</v>
      </c>
      <c r="J105" s="27">
        <f>Source!AI45</f>
        <v>0</v>
      </c>
      <c r="K105" s="27">
        <f>Source!V45</f>
        <v>0</v>
      </c>
    </row>
    <row r="106" spans="1:28" ht="89.25" x14ac:dyDescent="0.2">
      <c r="C106" s="30" t="s">
        <v>156</v>
      </c>
      <c r="D106" s="30" t="str">
        <f>Source!BO45</f>
        <v>на 1 кв 2019г.письмо Минстроя России от 15.11.2018г.№45824-ДВ/09</v>
      </c>
    </row>
    <row r="107" spans="1:28" x14ac:dyDescent="0.2">
      <c r="C107" s="30" t="s">
        <v>157</v>
      </c>
      <c r="D107" s="30">
        <f>Source!BA45</f>
        <v>7.07</v>
      </c>
    </row>
    <row r="108" spans="1:28" x14ac:dyDescent="0.2">
      <c r="C108" s="30" t="s">
        <v>158</v>
      </c>
      <c r="D108" s="30">
        <f>Source!BB45</f>
        <v>7.07</v>
      </c>
    </row>
    <row r="109" spans="1:28" x14ac:dyDescent="0.2">
      <c r="C109" s="30" t="s">
        <v>159</v>
      </c>
      <c r="D109" s="30">
        <f>Source!BC45</f>
        <v>7.07</v>
      </c>
    </row>
    <row r="110" spans="1:28" x14ac:dyDescent="0.2">
      <c r="C110" s="30" t="s">
        <v>160</v>
      </c>
      <c r="D110" s="30">
        <f>Source!BS45</f>
        <v>7.07</v>
      </c>
    </row>
    <row r="111" spans="1:28" ht="63.75" x14ac:dyDescent="0.2">
      <c r="C111" s="31" t="str">
        <f>Source!CN45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12" spans="1:28" x14ac:dyDescent="0.2">
      <c r="C112" s="30" t="s">
        <v>161</v>
      </c>
      <c r="D112" s="41" t="s">
        <v>342</v>
      </c>
      <c r="E112" s="41"/>
      <c r="F112" s="41"/>
      <c r="G112" s="41"/>
      <c r="H112" s="41"/>
      <c r="I112" s="41"/>
      <c r="J112" s="41"/>
      <c r="K112" s="41"/>
    </row>
    <row r="113" spans="1:28" x14ac:dyDescent="0.2">
      <c r="C113" s="30" t="s">
        <v>162</v>
      </c>
      <c r="D113" s="41" t="s">
        <v>355</v>
      </c>
      <c r="E113" s="41"/>
      <c r="F113" s="41"/>
      <c r="G113" s="41"/>
      <c r="H113" s="41"/>
      <c r="I113" s="41"/>
      <c r="J113" s="41"/>
      <c r="K113" s="41"/>
    </row>
    <row r="114" spans="1:28" x14ac:dyDescent="0.2">
      <c r="C114" s="30" t="s">
        <v>163</v>
      </c>
      <c r="D114" s="41" t="s">
        <v>355</v>
      </c>
      <c r="E114" s="41"/>
      <c r="F114" s="41"/>
      <c r="G114" s="41"/>
      <c r="H114" s="41"/>
      <c r="I114" s="41"/>
      <c r="J114" s="41"/>
      <c r="K114" s="41"/>
    </row>
    <row r="115" spans="1:28" x14ac:dyDescent="0.2">
      <c r="C115" s="30" t="s">
        <v>164</v>
      </c>
      <c r="D115" s="41" t="s">
        <v>355</v>
      </c>
      <c r="E115" s="41"/>
      <c r="F115" s="41"/>
      <c r="G115" s="41"/>
      <c r="H115" s="41"/>
      <c r="I115" s="41"/>
      <c r="J115" s="41"/>
      <c r="K115" s="41"/>
    </row>
    <row r="116" spans="1:28" x14ac:dyDescent="0.2">
      <c r="C116" s="30" t="s">
        <v>165</v>
      </c>
      <c r="D116" s="41" t="s">
        <v>355</v>
      </c>
      <c r="E116" s="41"/>
      <c r="F116" s="41"/>
      <c r="G116" s="41"/>
      <c r="H116" s="41"/>
      <c r="I116" s="41"/>
      <c r="J116" s="41"/>
      <c r="K116" s="41"/>
    </row>
    <row r="117" spans="1:28" x14ac:dyDescent="0.2">
      <c r="C117" s="30" t="s">
        <v>166</v>
      </c>
      <c r="D117" s="41" t="s">
        <v>355</v>
      </c>
      <c r="E117" s="41"/>
      <c r="F117" s="41"/>
      <c r="G117" s="41"/>
      <c r="H117" s="41"/>
      <c r="I117" s="41"/>
      <c r="J117" s="41"/>
      <c r="K117" s="41"/>
    </row>
    <row r="118" spans="1:28" ht="42.75" x14ac:dyDescent="0.2">
      <c r="A118" s="23" t="str">
        <f>Source!E47</f>
        <v>9</v>
      </c>
      <c r="B118" s="23" t="str">
        <f>Source!F47</f>
        <v>09-03-029-01</v>
      </c>
      <c r="C118" s="24" t="str">
        <f>Source!G47</f>
        <v>Монтаж лестниц прямолинейных и криволинейных, пожарных с ограждением</v>
      </c>
      <c r="D118" s="21">
        <f>Source!I47</f>
        <v>1.2</v>
      </c>
      <c r="E118" s="26">
        <f>Source!AB47</f>
        <v>682.71</v>
      </c>
      <c r="F118" s="26">
        <f>Source!AD47</f>
        <v>492.37299999999999</v>
      </c>
      <c r="G118" s="27">
        <f>Source!O47</f>
        <v>5792.11</v>
      </c>
      <c r="H118" s="27">
        <f>Source!S47</f>
        <v>1614.82</v>
      </c>
      <c r="I118" s="28">
        <f>Source!Q47</f>
        <v>4177.29</v>
      </c>
      <c r="J118" s="28">
        <f>Source!AH47</f>
        <v>22.658999999999995</v>
      </c>
      <c r="K118" s="28">
        <f>Source!U47</f>
        <v>27.190799999999992</v>
      </c>
      <c r="T118">
        <f>Source!O47</f>
        <v>5792.11</v>
      </c>
      <c r="U118">
        <f>Source!P47</f>
        <v>0</v>
      </c>
      <c r="V118">
        <f>Source!S47</f>
        <v>1614.82</v>
      </c>
      <c r="W118">
        <f>Source!Q47</f>
        <v>4177.29</v>
      </c>
      <c r="X118">
        <f>Source!R47</f>
        <v>408.65</v>
      </c>
      <c r="Y118">
        <f>Source!U47</f>
        <v>27.190799999999992</v>
      </c>
      <c r="Z118">
        <f>Source!V47</f>
        <v>0</v>
      </c>
      <c r="AA118">
        <f>Source!X47</f>
        <v>1639.01</v>
      </c>
      <c r="AB118">
        <f>Source!Y47</f>
        <v>1456.9</v>
      </c>
    </row>
    <row r="119" spans="1:28" ht="14.25" x14ac:dyDescent="0.2">
      <c r="C119" s="25" t="str">
        <f>Source!H47</f>
        <v>т</v>
      </c>
      <c r="D119" s="21"/>
      <c r="E119" s="29">
        <f>Source!AF47</f>
        <v>190.33699999999999</v>
      </c>
      <c r="F119" s="29">
        <f>Source!AE47</f>
        <v>48.167000000000002</v>
      </c>
      <c r="G119" s="27"/>
      <c r="H119" s="27"/>
      <c r="I119" s="27">
        <f>Source!R47</f>
        <v>408.65</v>
      </c>
      <c r="J119" s="27">
        <f>Source!AI47</f>
        <v>0</v>
      </c>
      <c r="K119" s="27">
        <f>Source!V47</f>
        <v>0</v>
      </c>
    </row>
    <row r="120" spans="1:28" ht="89.25" x14ac:dyDescent="0.2">
      <c r="C120" s="30" t="s">
        <v>156</v>
      </c>
      <c r="D120" s="30" t="str">
        <f>Source!BO47</f>
        <v>на 1 кв 2019г.письмо Минстроя России от 15.11.2018г.№45824-ДВ/09</v>
      </c>
    </row>
    <row r="121" spans="1:28" x14ac:dyDescent="0.2">
      <c r="C121" s="30" t="s">
        <v>157</v>
      </c>
      <c r="D121" s="30">
        <f>Source!BA47</f>
        <v>7.07</v>
      </c>
    </row>
    <row r="122" spans="1:28" x14ac:dyDescent="0.2">
      <c r="C122" s="30" t="s">
        <v>158</v>
      </c>
      <c r="D122" s="30">
        <f>Source!BB47</f>
        <v>7.07</v>
      </c>
    </row>
    <row r="123" spans="1:28" x14ac:dyDescent="0.2">
      <c r="C123" s="30" t="s">
        <v>159</v>
      </c>
      <c r="D123" s="30">
        <f>Source!BC47</f>
        <v>7.07</v>
      </c>
    </row>
    <row r="124" spans="1:28" x14ac:dyDescent="0.2">
      <c r="C124" s="30" t="s">
        <v>160</v>
      </c>
      <c r="D124" s="30">
        <f>Source!BS47</f>
        <v>7.07</v>
      </c>
    </row>
    <row r="125" spans="1:28" ht="38.25" x14ac:dyDescent="0.2">
      <c r="C125" s="31" t="str">
        <f>Source!CN47</f>
        <v>Поправка: Табл.2, п.4  Наименование: При демонтаже (разборке) металлических конструкций</v>
      </c>
    </row>
    <row r="126" spans="1:28" x14ac:dyDescent="0.2">
      <c r="C126" s="30" t="s">
        <v>161</v>
      </c>
      <c r="D126" s="41" t="s">
        <v>342</v>
      </c>
      <c r="E126" s="41"/>
      <c r="F126" s="41"/>
      <c r="G126" s="41"/>
      <c r="H126" s="41"/>
      <c r="I126" s="41"/>
      <c r="J126" s="41"/>
      <c r="K126" s="41"/>
    </row>
    <row r="127" spans="1:28" x14ac:dyDescent="0.2">
      <c r="C127" s="30" t="s">
        <v>162</v>
      </c>
      <c r="D127" s="41" t="s">
        <v>373</v>
      </c>
      <c r="E127" s="41"/>
      <c r="F127" s="41"/>
      <c r="G127" s="41"/>
      <c r="H127" s="41"/>
      <c r="I127" s="41"/>
      <c r="J127" s="41"/>
      <c r="K127" s="41"/>
    </row>
    <row r="128" spans="1:28" x14ac:dyDescent="0.2">
      <c r="C128" s="30" t="s">
        <v>163</v>
      </c>
      <c r="D128" s="41" t="s">
        <v>373</v>
      </c>
      <c r="E128" s="41"/>
      <c r="F128" s="41"/>
      <c r="G128" s="41"/>
      <c r="H128" s="41"/>
      <c r="I128" s="41"/>
      <c r="J128" s="41"/>
      <c r="K128" s="41"/>
    </row>
    <row r="129" spans="1:28" x14ac:dyDescent="0.2">
      <c r="C129" s="30" t="s">
        <v>164</v>
      </c>
      <c r="D129" s="41" t="s">
        <v>373</v>
      </c>
      <c r="E129" s="41"/>
      <c r="F129" s="41"/>
      <c r="G129" s="41"/>
      <c r="H129" s="41"/>
      <c r="I129" s="41"/>
      <c r="J129" s="41"/>
      <c r="K129" s="41"/>
    </row>
    <row r="130" spans="1:28" x14ac:dyDescent="0.2">
      <c r="C130" s="30" t="s">
        <v>165</v>
      </c>
      <c r="D130" s="41" t="s">
        <v>373</v>
      </c>
      <c r="E130" s="41"/>
      <c r="F130" s="41"/>
      <c r="G130" s="41"/>
      <c r="H130" s="41"/>
      <c r="I130" s="41"/>
      <c r="J130" s="41"/>
      <c r="K130" s="41"/>
    </row>
    <row r="131" spans="1:28" x14ac:dyDescent="0.2">
      <c r="C131" s="30" t="s">
        <v>166</v>
      </c>
      <c r="D131" s="41" t="s">
        <v>373</v>
      </c>
      <c r="E131" s="41"/>
      <c r="F131" s="41"/>
      <c r="G131" s="41"/>
      <c r="H131" s="41"/>
      <c r="I131" s="41"/>
      <c r="J131" s="41"/>
      <c r="K131" s="41"/>
    </row>
    <row r="132" spans="1:28" ht="71.25" x14ac:dyDescent="0.2">
      <c r="A132" s="23" t="str">
        <f>Source!E49</f>
        <v>10</v>
      </c>
      <c r="B132" s="23" t="str">
        <f>Source!F49</f>
        <v>м12-01-006-12</v>
      </c>
      <c r="C132" s="24" t="str">
        <f>Source!G49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32" s="21">
        <f>Source!I49</f>
        <v>5</v>
      </c>
      <c r="E132" s="26">
        <f>Source!AB49</f>
        <v>1660.86</v>
      </c>
      <c r="F132" s="26">
        <f>Source!AD49</f>
        <v>1230.501</v>
      </c>
      <c r="G132" s="27">
        <f>Source!O49</f>
        <v>58711.4</v>
      </c>
      <c r="H132" s="27">
        <f>Source!S49</f>
        <v>15213.19</v>
      </c>
      <c r="I132" s="28">
        <f>Source!Q49</f>
        <v>43498.21</v>
      </c>
      <c r="J132" s="28">
        <f>Source!AH49</f>
        <v>50.1</v>
      </c>
      <c r="K132" s="28">
        <f>Source!U49</f>
        <v>250.5</v>
      </c>
      <c r="T132">
        <f>Source!O49</f>
        <v>58711.4</v>
      </c>
      <c r="U132">
        <f>Source!P49</f>
        <v>0</v>
      </c>
      <c r="V132">
        <f>Source!S49</f>
        <v>15213.19</v>
      </c>
      <c r="W132">
        <f>Source!Q49</f>
        <v>43498.21</v>
      </c>
      <c r="X132">
        <f>Source!R49</f>
        <v>2511.0500000000002</v>
      </c>
      <c r="Y132">
        <f>Source!U49</f>
        <v>250.5</v>
      </c>
      <c r="Z132">
        <f>Source!V49</f>
        <v>0</v>
      </c>
      <c r="AA132">
        <f>Source!X49</f>
        <v>14179.39</v>
      </c>
      <c r="AB132">
        <f>Source!Y49</f>
        <v>10634.54</v>
      </c>
    </row>
    <row r="133" spans="1:28" ht="14.25" x14ac:dyDescent="0.2">
      <c r="C133" s="25" t="str">
        <f>Source!H49</f>
        <v>100 м</v>
      </c>
      <c r="D133" s="21"/>
      <c r="E133" s="29">
        <f>Source!AF49</f>
        <v>430.35899999999998</v>
      </c>
      <c r="F133" s="29">
        <f>Source!AE49</f>
        <v>71.034000000000006</v>
      </c>
      <c r="G133" s="27"/>
      <c r="H133" s="27"/>
      <c r="I133" s="27">
        <f>Source!R49</f>
        <v>2511.0500000000002</v>
      </c>
      <c r="J133" s="27">
        <f>Source!AI49</f>
        <v>0</v>
      </c>
      <c r="K133" s="27">
        <f>Source!V49</f>
        <v>0</v>
      </c>
    </row>
    <row r="134" spans="1:28" x14ac:dyDescent="0.2">
      <c r="C134" s="30" t="str">
        <f>"Объем: "&amp;Source!I49&amp;"=500/"&amp;"100"</f>
        <v>Объем: 5=500/100</v>
      </c>
    </row>
    <row r="135" spans="1:28" ht="89.25" x14ac:dyDescent="0.2">
      <c r="C135" s="30" t="s">
        <v>156</v>
      </c>
      <c r="D135" s="30" t="str">
        <f>Source!BO49</f>
        <v>на 1 кв 2019г.письмо Минстроя России от 15.11.2018г.№45824-ДВ/09</v>
      </c>
    </row>
    <row r="136" spans="1:28" x14ac:dyDescent="0.2">
      <c r="C136" s="30" t="s">
        <v>157</v>
      </c>
      <c r="D136" s="30">
        <f>Source!BA49</f>
        <v>7.07</v>
      </c>
    </row>
    <row r="137" spans="1:28" x14ac:dyDescent="0.2">
      <c r="C137" s="30" t="s">
        <v>158</v>
      </c>
      <c r="D137" s="30">
        <f>Source!BB49</f>
        <v>7.07</v>
      </c>
    </row>
    <row r="138" spans="1:28" x14ac:dyDescent="0.2">
      <c r="C138" s="30" t="s">
        <v>159</v>
      </c>
      <c r="D138" s="30">
        <f>Source!BC49</f>
        <v>7.07</v>
      </c>
    </row>
    <row r="139" spans="1:28" x14ac:dyDescent="0.2">
      <c r="C139" s="30" t="s">
        <v>160</v>
      </c>
      <c r="D139" s="30">
        <f>Source!BS49</f>
        <v>7.07</v>
      </c>
    </row>
    <row r="140" spans="1:28" ht="51" x14ac:dyDescent="0.2">
      <c r="C140" s="31" t="str">
        <f>Source!CN49</f>
        <v>Поправка: Табл.3, п.4  Наименование: Демонтаж: Оборудование, не пригодное для дальнейшего использования, (предназначено в лом) без разборки и резки</v>
      </c>
    </row>
    <row r="141" spans="1:28" x14ac:dyDescent="0.2">
      <c r="C141" s="30" t="s">
        <v>161</v>
      </c>
      <c r="D141" s="41" t="s">
        <v>342</v>
      </c>
      <c r="E141" s="41"/>
      <c r="F141" s="41"/>
      <c r="G141" s="41"/>
      <c r="H141" s="41"/>
      <c r="I141" s="41"/>
      <c r="J141" s="41"/>
      <c r="K141" s="41"/>
    </row>
    <row r="142" spans="1:28" x14ac:dyDescent="0.2">
      <c r="C142" s="30" t="s">
        <v>162</v>
      </c>
      <c r="D142" s="41" t="s">
        <v>383</v>
      </c>
      <c r="E142" s="41"/>
      <c r="F142" s="41"/>
      <c r="G142" s="41"/>
      <c r="H142" s="41"/>
      <c r="I142" s="41"/>
      <c r="J142" s="41"/>
      <c r="K142" s="41"/>
    </row>
    <row r="143" spans="1:28" x14ac:dyDescent="0.2">
      <c r="C143" s="30" t="s">
        <v>163</v>
      </c>
      <c r="D143" s="41" t="s">
        <v>383</v>
      </c>
      <c r="E143" s="41"/>
      <c r="F143" s="41"/>
      <c r="G143" s="41"/>
      <c r="H143" s="41"/>
      <c r="I143" s="41"/>
      <c r="J143" s="41"/>
      <c r="K143" s="41"/>
    </row>
    <row r="144" spans="1:28" x14ac:dyDescent="0.2">
      <c r="C144" s="30" t="s">
        <v>164</v>
      </c>
      <c r="D144" s="41" t="s">
        <v>383</v>
      </c>
      <c r="E144" s="41"/>
      <c r="F144" s="41"/>
      <c r="G144" s="41"/>
      <c r="H144" s="41"/>
      <c r="I144" s="41"/>
      <c r="J144" s="41"/>
      <c r="K144" s="41"/>
    </row>
    <row r="145" spans="1:28" x14ac:dyDescent="0.2">
      <c r="C145" s="30" t="s">
        <v>165</v>
      </c>
      <c r="D145" s="41" t="s">
        <v>383</v>
      </c>
      <c r="E145" s="41"/>
      <c r="F145" s="41"/>
      <c r="G145" s="41"/>
      <c r="H145" s="41"/>
      <c r="I145" s="41"/>
      <c r="J145" s="41"/>
      <c r="K145" s="41"/>
    </row>
    <row r="146" spans="1:28" x14ac:dyDescent="0.2">
      <c r="C146" s="30" t="s">
        <v>166</v>
      </c>
      <c r="D146" s="41" t="s">
        <v>383</v>
      </c>
      <c r="E146" s="41"/>
      <c r="F146" s="41"/>
      <c r="G146" s="41"/>
      <c r="H146" s="41"/>
      <c r="I146" s="41"/>
      <c r="J146" s="41"/>
      <c r="K146" s="41"/>
    </row>
    <row r="148" spans="1:28" ht="15" x14ac:dyDescent="0.25">
      <c r="A148" s="32"/>
      <c r="B148" s="32"/>
      <c r="C148" s="39" t="str">
        <f>CONCATENATE("Итого по разделу: ",IF(Source!G51&lt;&gt;"Новый раздел", Source!G51, ""))</f>
        <v>Итого по разделу: Демонтаж обмуровки</v>
      </c>
      <c r="D148" s="39"/>
      <c r="E148" s="39"/>
      <c r="F148" s="39"/>
      <c r="G148" s="33">
        <f>IF(SUM(T24:T147)=0, "-", SUM(T24:T147))</f>
        <v>348474.01</v>
      </c>
      <c r="H148" s="33">
        <f>IF(SUM(V24:V147)=0, "-", SUM(V24:V147))</f>
        <v>99429.830000000016</v>
      </c>
      <c r="I148" s="34">
        <f>IF(SUM(W24:W147)=0, "-", SUM(W24:W147))</f>
        <v>249044.18</v>
      </c>
      <c r="J148" s="33"/>
      <c r="K148" s="34">
        <f>IF(SUM(Y24:Y147)=0, "-", SUM(Y24:Y147))</f>
        <v>1714.2704400000002</v>
      </c>
    </row>
    <row r="149" spans="1:28" ht="15" x14ac:dyDescent="0.25">
      <c r="A149" s="32"/>
      <c r="B149" s="32"/>
      <c r="C149" s="32"/>
      <c r="D149" s="32"/>
      <c r="E149" s="32"/>
      <c r="F149" s="32"/>
      <c r="G149" s="33"/>
      <c r="H149" s="33"/>
      <c r="I149" s="33">
        <f>IF(SUM(X24:X147)=0, "-", SUM(X24:X147))</f>
        <v>12947.259999999998</v>
      </c>
      <c r="J149" s="33"/>
      <c r="K149" s="33" t="str">
        <f>IF(SUM(Z24:Z147)=0, "-", SUM(Z24:Z147))</f>
        <v>-</v>
      </c>
    </row>
    <row r="153" spans="1:28" ht="16.5" x14ac:dyDescent="0.25">
      <c r="A153" s="40" t="str">
        <f>CONCATENATE("Раздел: ",IF(Source!G80&lt;&gt;"Новый раздел", Source!G80, ""))</f>
        <v>Раздел: Монтажные работы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28" ht="85.5" x14ac:dyDescent="0.2">
      <c r="A154" s="23" t="str">
        <f>Source!E85</f>
        <v>11</v>
      </c>
      <c r="B154" s="23" t="str">
        <f>Source!F85</f>
        <v>м06-01-004-01</v>
      </c>
      <c r="C154" s="24" t="str">
        <f>Source!G85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D154" s="21">
        <f>Source!I85</f>
        <v>4.6500000000000004</v>
      </c>
      <c r="E154" s="26">
        <f>Source!AB85</f>
        <v>5864.31</v>
      </c>
      <c r="F154" s="26">
        <f>Source!AD85</f>
        <v>3295.53</v>
      </c>
      <c r="G154" s="27">
        <f>Source!O85</f>
        <v>192792.13</v>
      </c>
      <c r="H154" s="27">
        <f>Source!S85</f>
        <v>68210.09</v>
      </c>
      <c r="I154" s="28">
        <f>Source!Q85</f>
        <v>108342.2</v>
      </c>
      <c r="J154" s="28">
        <f>Source!AH85</f>
        <v>247</v>
      </c>
      <c r="K154" s="28">
        <f>Source!U85</f>
        <v>1148.5500000000002</v>
      </c>
      <c r="T154">
        <f>Source!O85</f>
        <v>192792.13</v>
      </c>
      <c r="U154">
        <f>Source!P85</f>
        <v>16239.84</v>
      </c>
      <c r="V154">
        <f>Source!S85</f>
        <v>68210.09</v>
      </c>
      <c r="W154">
        <f>Source!Q85</f>
        <v>108342.2</v>
      </c>
      <c r="X154">
        <f>Source!R85</f>
        <v>2198.06</v>
      </c>
      <c r="Y154">
        <f>Source!U85</f>
        <v>1148.5500000000002</v>
      </c>
      <c r="Z154">
        <f>Source!V85</f>
        <v>0</v>
      </c>
      <c r="AA154">
        <f>Source!X85</f>
        <v>56326.52</v>
      </c>
      <c r="AB154">
        <f>Source!Y85</f>
        <v>42244.89</v>
      </c>
    </row>
    <row r="155" spans="1:28" ht="14.25" x14ac:dyDescent="0.2">
      <c r="C155" s="25" t="str">
        <f>Source!H85</f>
        <v>т</v>
      </c>
      <c r="D155" s="21"/>
      <c r="E155" s="29">
        <f>Source!AF85</f>
        <v>2074.8000000000002</v>
      </c>
      <c r="F155" s="29">
        <f>Source!AE85</f>
        <v>66.86</v>
      </c>
      <c r="G155" s="27"/>
      <c r="H155" s="27"/>
      <c r="I155" s="27">
        <f>Source!R85</f>
        <v>2198.06</v>
      </c>
      <c r="J155" s="27">
        <f>Source!AI85</f>
        <v>0</v>
      </c>
      <c r="K155" s="27">
        <f>Source!V85</f>
        <v>0</v>
      </c>
    </row>
    <row r="156" spans="1:28" ht="89.25" x14ac:dyDescent="0.2">
      <c r="C156" s="30" t="s">
        <v>156</v>
      </c>
      <c r="D156" s="30" t="str">
        <f>Source!BO85</f>
        <v>на 1 кв 2019г.письмо Минстроя России от 15.11.2018г.№45824-ДВ/09</v>
      </c>
    </row>
    <row r="157" spans="1:28" x14ac:dyDescent="0.2">
      <c r="C157" s="30" t="s">
        <v>157</v>
      </c>
      <c r="D157" s="30">
        <f>Source!BA85</f>
        <v>7.07</v>
      </c>
    </row>
    <row r="158" spans="1:28" x14ac:dyDescent="0.2">
      <c r="C158" s="30" t="s">
        <v>158</v>
      </c>
      <c r="D158" s="30">
        <f>Source!BB85</f>
        <v>7.07</v>
      </c>
    </row>
    <row r="159" spans="1:28" x14ac:dyDescent="0.2">
      <c r="C159" s="30" t="s">
        <v>159</v>
      </c>
      <c r="D159" s="30">
        <f>Source!BC85</f>
        <v>7.07</v>
      </c>
    </row>
    <row r="160" spans="1:28" x14ac:dyDescent="0.2">
      <c r="C160" s="30" t="s">
        <v>160</v>
      </c>
      <c r="D160" s="30">
        <f>Source!BS85</f>
        <v>7.07</v>
      </c>
    </row>
    <row r="161" spans="1:28" ht="99.75" x14ac:dyDescent="0.2">
      <c r="A161" s="23" t="str">
        <f>Source!E87</f>
        <v>12</v>
      </c>
      <c r="B161" s="23" t="str">
        <f>Source!F87</f>
        <v>м06-01-004-04</v>
      </c>
      <c r="C161" s="24" t="str">
        <f>Source!G87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161" s="21">
        <f>Source!I87</f>
        <v>1.5</v>
      </c>
      <c r="E161" s="26">
        <f>Source!AB87</f>
        <v>6657.96</v>
      </c>
      <c r="F161" s="26">
        <f>Source!AD87</f>
        <v>2695.38</v>
      </c>
      <c r="G161" s="27">
        <f>Source!O87</f>
        <v>70607.67</v>
      </c>
      <c r="H161" s="27">
        <f>Source!S87</f>
        <v>26213.55</v>
      </c>
      <c r="I161" s="28">
        <f>Source!Q87</f>
        <v>28584.5</v>
      </c>
      <c r="J161" s="28">
        <f>Source!AH87</f>
        <v>253</v>
      </c>
      <c r="K161" s="28">
        <f>Source!U87</f>
        <v>379.5</v>
      </c>
      <c r="T161">
        <f>Source!O87</f>
        <v>70607.67</v>
      </c>
      <c r="U161">
        <f>Source!P87</f>
        <v>15809.62</v>
      </c>
      <c r="V161">
        <f>Source!S87</f>
        <v>26213.55</v>
      </c>
      <c r="W161">
        <f>Source!Q87</f>
        <v>28584.5</v>
      </c>
      <c r="X161">
        <f>Source!R87</f>
        <v>717.85</v>
      </c>
      <c r="Y161">
        <f>Source!U87</f>
        <v>379.5</v>
      </c>
      <c r="Z161">
        <f>Source!V87</f>
        <v>0</v>
      </c>
      <c r="AA161">
        <f>Source!X87</f>
        <v>21545.119999999999</v>
      </c>
      <c r="AB161">
        <f>Source!Y87</f>
        <v>16158.84</v>
      </c>
    </row>
    <row r="162" spans="1:28" ht="14.25" x14ac:dyDescent="0.2">
      <c r="C162" s="25" t="str">
        <f>Source!H87</f>
        <v>т</v>
      </c>
      <c r="D162" s="21"/>
      <c r="E162" s="29">
        <f>Source!AF87</f>
        <v>2471.81</v>
      </c>
      <c r="F162" s="29">
        <f>Source!AE87</f>
        <v>67.69</v>
      </c>
      <c r="G162" s="27"/>
      <c r="H162" s="27"/>
      <c r="I162" s="27">
        <f>Source!R87</f>
        <v>717.85</v>
      </c>
      <c r="J162" s="27">
        <f>Source!AI87</f>
        <v>0</v>
      </c>
      <c r="K162" s="27">
        <f>Source!V87</f>
        <v>0</v>
      </c>
    </row>
    <row r="163" spans="1:28" ht="89.25" x14ac:dyDescent="0.2">
      <c r="C163" s="30" t="s">
        <v>156</v>
      </c>
      <c r="D163" s="30" t="str">
        <f>Source!BO87</f>
        <v>на 1 кв 2019г.письмо Минстроя России от 15.11.2018г.№45824-ДВ/09</v>
      </c>
    </row>
    <row r="164" spans="1:28" x14ac:dyDescent="0.2">
      <c r="C164" s="30" t="s">
        <v>157</v>
      </c>
      <c r="D164" s="30">
        <f>Source!BA87</f>
        <v>7.07</v>
      </c>
    </row>
    <row r="165" spans="1:28" x14ac:dyDescent="0.2">
      <c r="C165" s="30" t="s">
        <v>158</v>
      </c>
      <c r="D165" s="30">
        <f>Source!BB87</f>
        <v>7.07</v>
      </c>
    </row>
    <row r="166" spans="1:28" x14ac:dyDescent="0.2">
      <c r="C166" s="30" t="s">
        <v>159</v>
      </c>
      <c r="D166" s="30">
        <f>Source!BC87</f>
        <v>7.07</v>
      </c>
    </row>
    <row r="167" spans="1:28" x14ac:dyDescent="0.2">
      <c r="C167" s="30" t="s">
        <v>160</v>
      </c>
      <c r="D167" s="30">
        <f>Source!BS87</f>
        <v>7.07</v>
      </c>
    </row>
    <row r="168" spans="1:28" ht="114" x14ac:dyDescent="0.2">
      <c r="A168" s="23" t="str">
        <f>Source!E89</f>
        <v>13</v>
      </c>
      <c r="B168" s="23" t="str">
        <f>Source!F89</f>
        <v>м06-01-010-01</v>
      </c>
      <c r="C168" s="24" t="str">
        <f>Source!G89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68" s="21">
        <f>Source!I89</f>
        <v>0.97199999999999998</v>
      </c>
      <c r="E168" s="26">
        <f>Source!AB89</f>
        <v>2658.2</v>
      </c>
      <c r="F168" s="26">
        <f>Source!AD89</f>
        <v>653.45000000000005</v>
      </c>
      <c r="G168" s="27">
        <f>Source!O89</f>
        <v>18267.25</v>
      </c>
      <c r="H168" s="27">
        <f>Source!S89</f>
        <v>11810.56</v>
      </c>
      <c r="I168" s="28">
        <f>Source!Q89</f>
        <v>4490.53</v>
      </c>
      <c r="J168" s="28">
        <f>Source!AH89</f>
        <v>186</v>
      </c>
      <c r="K168" s="28">
        <f>Source!U89</f>
        <v>180.792</v>
      </c>
      <c r="T168">
        <f>Source!O89</f>
        <v>18267.25</v>
      </c>
      <c r="U168">
        <f>Source!P89</f>
        <v>1966.16</v>
      </c>
      <c r="V168">
        <f>Source!S89</f>
        <v>11810.56</v>
      </c>
      <c r="W168">
        <f>Source!Q89</f>
        <v>4490.53</v>
      </c>
      <c r="X168">
        <f>Source!R89</f>
        <v>314.45999999999998</v>
      </c>
      <c r="Y168">
        <f>Source!U89</f>
        <v>180.792</v>
      </c>
      <c r="Z168">
        <f>Source!V89</f>
        <v>0</v>
      </c>
      <c r="AA168">
        <f>Source!X89</f>
        <v>9700.02</v>
      </c>
      <c r="AB168">
        <f>Source!Y89</f>
        <v>7275.01</v>
      </c>
    </row>
    <row r="169" spans="1:28" ht="14.25" x14ac:dyDescent="0.2">
      <c r="C169" s="25" t="str">
        <f>Source!H89</f>
        <v>т</v>
      </c>
      <c r="D169" s="21"/>
      <c r="E169" s="29">
        <f>Source!AF89</f>
        <v>1718.64</v>
      </c>
      <c r="F169" s="29">
        <f>Source!AE89</f>
        <v>45.76</v>
      </c>
      <c r="G169" s="27"/>
      <c r="H169" s="27"/>
      <c r="I169" s="27">
        <f>Source!R89</f>
        <v>314.45999999999998</v>
      </c>
      <c r="J169" s="27">
        <f>Source!AI89</f>
        <v>0</v>
      </c>
      <c r="K169" s="27">
        <f>Source!V89</f>
        <v>0</v>
      </c>
    </row>
    <row r="170" spans="1:28" ht="89.25" x14ac:dyDescent="0.2">
      <c r="C170" s="30" t="s">
        <v>156</v>
      </c>
      <c r="D170" s="30" t="str">
        <f>Source!BO89</f>
        <v>на 1 кв 2019г.письмо Минстроя России от 15.11.2018г.№45824-ДВ/09</v>
      </c>
    </row>
    <row r="171" spans="1:28" x14ac:dyDescent="0.2">
      <c r="C171" s="30" t="s">
        <v>157</v>
      </c>
      <c r="D171" s="30">
        <f>Source!BA89</f>
        <v>7.07</v>
      </c>
    </row>
    <row r="172" spans="1:28" x14ac:dyDescent="0.2">
      <c r="C172" s="30" t="s">
        <v>158</v>
      </c>
      <c r="D172" s="30">
        <f>Source!BB89</f>
        <v>7.07</v>
      </c>
    </row>
    <row r="173" spans="1:28" x14ac:dyDescent="0.2">
      <c r="C173" s="30" t="s">
        <v>159</v>
      </c>
      <c r="D173" s="30">
        <f>Source!BC89</f>
        <v>7.07</v>
      </c>
    </row>
    <row r="174" spans="1:28" x14ac:dyDescent="0.2">
      <c r="C174" s="30" t="s">
        <v>160</v>
      </c>
      <c r="D174" s="30">
        <f>Source!BS89</f>
        <v>7.07</v>
      </c>
    </row>
    <row r="175" spans="1:28" ht="57" x14ac:dyDescent="0.2">
      <c r="A175" s="23" t="str">
        <f>Source!E91</f>
        <v>14</v>
      </c>
      <c r="B175" s="23" t="str">
        <f>Source!F91</f>
        <v>09-03-029-01</v>
      </c>
      <c r="C175" s="24" t="str">
        <f>Source!G91</f>
        <v>Монтаж лестниц прямолинейных и криволинейных, пожарных с ограждением ( повторно-используемых)</v>
      </c>
      <c r="D175" s="21">
        <f>Source!I91</f>
        <v>1.2</v>
      </c>
      <c r="E175" s="26">
        <f>Source!AB91</f>
        <v>1073.82</v>
      </c>
      <c r="F175" s="26">
        <f>Source!AD91</f>
        <v>703.39</v>
      </c>
      <c r="G175" s="27">
        <f>Source!O91</f>
        <v>9110.2800000000007</v>
      </c>
      <c r="H175" s="27">
        <f>Source!S91</f>
        <v>2306.88</v>
      </c>
      <c r="I175" s="28">
        <f>Source!Q91</f>
        <v>5967.56</v>
      </c>
      <c r="J175" s="28">
        <f>Source!AH91</f>
        <v>32.369999999999997</v>
      </c>
      <c r="K175" s="28">
        <f>Source!U91</f>
        <v>38.843999999999994</v>
      </c>
      <c r="T175">
        <f>Source!O91</f>
        <v>9110.2800000000007</v>
      </c>
      <c r="U175">
        <f>Source!P91</f>
        <v>835.84</v>
      </c>
      <c r="V175">
        <f>Source!S91</f>
        <v>2306.88</v>
      </c>
      <c r="W175">
        <f>Source!Q91</f>
        <v>5967.56</v>
      </c>
      <c r="X175">
        <f>Source!R91</f>
        <v>583.78</v>
      </c>
      <c r="Y175">
        <f>Source!U91</f>
        <v>38.843999999999994</v>
      </c>
      <c r="Z175">
        <f>Source!V91</f>
        <v>0</v>
      </c>
      <c r="AA175">
        <f>Source!X91</f>
        <v>2341.4299999999998</v>
      </c>
      <c r="AB175">
        <f>Source!Y91</f>
        <v>2081.2800000000002</v>
      </c>
    </row>
    <row r="176" spans="1:28" ht="14.25" x14ac:dyDescent="0.2">
      <c r="C176" s="25" t="str">
        <f>Source!H91</f>
        <v>т</v>
      </c>
      <c r="D176" s="21"/>
      <c r="E176" s="29">
        <f>Source!AF91</f>
        <v>271.91000000000003</v>
      </c>
      <c r="F176" s="29">
        <f>Source!AE91</f>
        <v>68.81</v>
      </c>
      <c r="G176" s="27"/>
      <c r="H176" s="27"/>
      <c r="I176" s="27">
        <f>Source!R91</f>
        <v>583.78</v>
      </c>
      <c r="J176" s="27">
        <f>Source!AI91</f>
        <v>0</v>
      </c>
      <c r="K176" s="27">
        <f>Source!V91</f>
        <v>0</v>
      </c>
    </row>
    <row r="177" spans="1:28" ht="89.25" x14ac:dyDescent="0.2">
      <c r="C177" s="30" t="s">
        <v>156</v>
      </c>
      <c r="D177" s="30" t="str">
        <f>Source!BO91</f>
        <v>на 1 кв 2019г.письмо Минстроя России от 15.11.2018г.№45824-ДВ/09</v>
      </c>
    </row>
    <row r="178" spans="1:28" x14ac:dyDescent="0.2">
      <c r="C178" s="30" t="s">
        <v>157</v>
      </c>
      <c r="D178" s="30">
        <f>Source!BA91</f>
        <v>7.07</v>
      </c>
    </row>
    <row r="179" spans="1:28" x14ac:dyDescent="0.2">
      <c r="C179" s="30" t="s">
        <v>158</v>
      </c>
      <c r="D179" s="30">
        <f>Source!BB91</f>
        <v>7.07</v>
      </c>
    </row>
    <row r="180" spans="1:28" x14ac:dyDescent="0.2">
      <c r="C180" s="30" t="s">
        <v>159</v>
      </c>
      <c r="D180" s="30">
        <f>Source!BC91</f>
        <v>7.07</v>
      </c>
    </row>
    <row r="181" spans="1:28" x14ac:dyDescent="0.2">
      <c r="C181" s="30" t="s">
        <v>160</v>
      </c>
      <c r="D181" s="30">
        <f>Source!BS91</f>
        <v>7.07</v>
      </c>
    </row>
    <row r="182" spans="1:28" ht="71.25" x14ac:dyDescent="0.2">
      <c r="A182" s="23" t="str">
        <f>Source!E93</f>
        <v>15</v>
      </c>
      <c r="B182" s="23" t="str">
        <f>Source!F93</f>
        <v>м12-01-006-12</v>
      </c>
      <c r="C182" s="24" t="str">
        <f>Source!G93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82" s="21">
        <f>Source!I93</f>
        <v>5</v>
      </c>
      <c r="E182" s="26">
        <f>Source!AB93</f>
        <v>5783.46</v>
      </c>
      <c r="F182" s="26">
        <f>Source!AD93</f>
        <v>4101.67</v>
      </c>
      <c r="G182" s="27">
        <f>Source!O93</f>
        <v>204445.31</v>
      </c>
      <c r="H182" s="27">
        <f>Source!S93</f>
        <v>50710.64</v>
      </c>
      <c r="I182" s="28">
        <f>Source!Q93</f>
        <v>144994.03</v>
      </c>
      <c r="J182" s="28">
        <f>Source!AH93</f>
        <v>167</v>
      </c>
      <c r="K182" s="28">
        <f>Source!U93</f>
        <v>835</v>
      </c>
      <c r="T182">
        <f>Source!O93</f>
        <v>204445.31</v>
      </c>
      <c r="U182">
        <f>Source!P93</f>
        <v>8740.64</v>
      </c>
      <c r="V182">
        <f>Source!S93</f>
        <v>50710.64</v>
      </c>
      <c r="W182">
        <f>Source!Q93</f>
        <v>144994.03</v>
      </c>
      <c r="X182">
        <f>Source!R93</f>
        <v>8370.17</v>
      </c>
      <c r="Y182">
        <f>Source!U93</f>
        <v>835</v>
      </c>
      <c r="Z182">
        <f>Source!V93</f>
        <v>0</v>
      </c>
      <c r="AA182">
        <f>Source!X93</f>
        <v>47264.65</v>
      </c>
      <c r="AB182">
        <f>Source!Y93</f>
        <v>35448.49</v>
      </c>
    </row>
    <row r="183" spans="1:28" ht="14.25" x14ac:dyDescent="0.2">
      <c r="C183" s="25" t="str">
        <f>Source!H93</f>
        <v>100 м</v>
      </c>
      <c r="D183" s="21"/>
      <c r="E183" s="29">
        <f>Source!AF93</f>
        <v>1434.53</v>
      </c>
      <c r="F183" s="29">
        <f>Source!AE93</f>
        <v>236.78</v>
      </c>
      <c r="G183" s="27"/>
      <c r="H183" s="27"/>
      <c r="I183" s="27">
        <f>Source!R93</f>
        <v>8370.17</v>
      </c>
      <c r="J183" s="27">
        <f>Source!AI93</f>
        <v>0</v>
      </c>
      <c r="K183" s="27">
        <f>Source!V93</f>
        <v>0</v>
      </c>
    </row>
    <row r="184" spans="1:28" x14ac:dyDescent="0.2">
      <c r="C184" s="30" t="str">
        <f>"Объем: "&amp;Source!I93&amp;"=500/"&amp;"100"</f>
        <v>Объем: 5=500/100</v>
      </c>
    </row>
    <row r="185" spans="1:28" ht="89.25" x14ac:dyDescent="0.2">
      <c r="C185" s="30" t="s">
        <v>156</v>
      </c>
      <c r="D185" s="30" t="str">
        <f>Source!BO93</f>
        <v>на 1 кв 2019г.письмо Минстроя России от 15.11.2018г.№45824-ДВ/09</v>
      </c>
    </row>
    <row r="186" spans="1:28" x14ac:dyDescent="0.2">
      <c r="C186" s="30" t="s">
        <v>157</v>
      </c>
      <c r="D186" s="30">
        <f>Source!BA93</f>
        <v>7.07</v>
      </c>
    </row>
    <row r="187" spans="1:28" x14ac:dyDescent="0.2">
      <c r="C187" s="30" t="s">
        <v>158</v>
      </c>
      <c r="D187" s="30">
        <f>Source!BB93</f>
        <v>7.07</v>
      </c>
    </row>
    <row r="188" spans="1:28" x14ac:dyDescent="0.2">
      <c r="C188" s="30" t="s">
        <v>159</v>
      </c>
      <c r="D188" s="30">
        <f>Source!BC93</f>
        <v>7.07</v>
      </c>
    </row>
    <row r="189" spans="1:28" x14ac:dyDescent="0.2">
      <c r="C189" s="30" t="s">
        <v>160</v>
      </c>
      <c r="D189" s="30">
        <f>Source!BS93</f>
        <v>7.07</v>
      </c>
    </row>
    <row r="190" spans="1:28" ht="71.25" x14ac:dyDescent="0.2">
      <c r="A190" s="23" t="str">
        <f>Source!E95</f>
        <v>16</v>
      </c>
      <c r="B190" s="23" t="str">
        <f>Source!F95</f>
        <v>23.7.02.02-0069</v>
      </c>
      <c r="C190" s="24" t="str">
        <f>Source!G95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D190" s="21">
        <f>Source!I95</f>
        <v>9.1</v>
      </c>
      <c r="E190" s="26">
        <f>Source!AB95</f>
        <v>16814.38</v>
      </c>
      <c r="F190" s="26">
        <f>Source!AD95</f>
        <v>0</v>
      </c>
      <c r="G190" s="27">
        <f>Source!O95</f>
        <v>1081786.77</v>
      </c>
      <c r="H190" s="27">
        <f>Source!S95</f>
        <v>0</v>
      </c>
      <c r="I190" s="28">
        <f>Source!Q95</f>
        <v>0</v>
      </c>
      <c r="J190" s="28">
        <f>Source!AH95</f>
        <v>0</v>
      </c>
      <c r="K190" s="28">
        <f>Source!U95</f>
        <v>0</v>
      </c>
      <c r="T190">
        <f>Source!O95</f>
        <v>1081786.77</v>
      </c>
      <c r="U190">
        <f>Source!P95</f>
        <v>1081786.77</v>
      </c>
      <c r="V190">
        <f>Source!S95</f>
        <v>0</v>
      </c>
      <c r="W190">
        <f>Source!Q95</f>
        <v>0</v>
      </c>
      <c r="X190">
        <f>Source!R95</f>
        <v>0</v>
      </c>
      <c r="Y190">
        <f>Source!U95</f>
        <v>0</v>
      </c>
      <c r="Z190">
        <f>Source!V95</f>
        <v>0</v>
      </c>
      <c r="AA190">
        <f>Source!X95</f>
        <v>0</v>
      </c>
      <c r="AB190">
        <f>Source!Y95</f>
        <v>0</v>
      </c>
    </row>
    <row r="191" spans="1:28" ht="14.25" x14ac:dyDescent="0.2">
      <c r="C191" s="25" t="str">
        <f>Source!H95</f>
        <v>т</v>
      </c>
      <c r="D191" s="21"/>
      <c r="E191" s="29">
        <f>Source!AF95</f>
        <v>0</v>
      </c>
      <c r="F191" s="29">
        <f>Source!AE95</f>
        <v>0</v>
      </c>
      <c r="G191" s="27"/>
      <c r="H191" s="27"/>
      <c r="I191" s="27">
        <f>Source!R95</f>
        <v>0</v>
      </c>
      <c r="J191" s="27">
        <f>Source!AI95</f>
        <v>0</v>
      </c>
      <c r="K191" s="27">
        <f>Source!V95</f>
        <v>0</v>
      </c>
    </row>
    <row r="192" spans="1:28" ht="89.25" x14ac:dyDescent="0.2">
      <c r="C192" s="30" t="s">
        <v>156</v>
      </c>
      <c r="D192" s="30" t="str">
        <f>Source!BO95</f>
        <v>на 1 кв 2019г.письмо Минстроя России от 15.11.2018г.№45824-ДВ/09</v>
      </c>
    </row>
    <row r="193" spans="1:28" x14ac:dyDescent="0.2">
      <c r="C193" s="30" t="s">
        <v>159</v>
      </c>
      <c r="D193" s="30">
        <f>Source!BC95</f>
        <v>7.07</v>
      </c>
    </row>
    <row r="194" spans="1:28" ht="71.25" x14ac:dyDescent="0.2">
      <c r="A194" s="23" t="str">
        <f>Source!E97</f>
        <v>17</v>
      </c>
      <c r="B194" s="23" t="str">
        <f>Source!F97</f>
        <v>м06-01-014-02</v>
      </c>
      <c r="C194" s="24" t="str">
        <f>Source!G97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D194" s="21">
        <f>Source!I97</f>
        <v>1</v>
      </c>
      <c r="E194" s="26">
        <f>Source!AB97</f>
        <v>2499.5500000000002</v>
      </c>
      <c r="F194" s="26">
        <f>Source!AD97</f>
        <v>1368.57</v>
      </c>
      <c r="G194" s="27">
        <f>Source!O97</f>
        <v>17671.82</v>
      </c>
      <c r="H194" s="27">
        <f>Source!S97</f>
        <v>5230.8100000000004</v>
      </c>
      <c r="I194" s="28">
        <f>Source!Q97</f>
        <v>9675.7900000000009</v>
      </c>
      <c r="J194" s="28">
        <f>Source!AH97</f>
        <v>83.6</v>
      </c>
      <c r="K194" s="28">
        <f>Source!U97</f>
        <v>83.6</v>
      </c>
      <c r="T194">
        <f>Source!O97</f>
        <v>17671.82</v>
      </c>
      <c r="U194">
        <f>Source!P97</f>
        <v>2765.22</v>
      </c>
      <c r="V194">
        <f>Source!S97</f>
        <v>5230.8100000000004</v>
      </c>
      <c r="W194">
        <f>Source!Q97</f>
        <v>9675.7900000000009</v>
      </c>
      <c r="X194">
        <f>Source!R97</f>
        <v>597.05999999999995</v>
      </c>
      <c r="Y194">
        <f>Source!U97</f>
        <v>83.6</v>
      </c>
      <c r="Z194">
        <f>Source!V97</f>
        <v>0</v>
      </c>
      <c r="AA194">
        <f>Source!X97</f>
        <v>4662.3</v>
      </c>
      <c r="AB194">
        <f>Source!Y97</f>
        <v>3496.72</v>
      </c>
    </row>
    <row r="195" spans="1:28" ht="14.25" x14ac:dyDescent="0.2">
      <c r="C195" s="25" t="str">
        <f>Source!H97</f>
        <v>КОМПЛ</v>
      </c>
      <c r="D195" s="21"/>
      <c r="E195" s="29">
        <f>Source!AF97</f>
        <v>739.86</v>
      </c>
      <c r="F195" s="29">
        <f>Source!AE97</f>
        <v>84.45</v>
      </c>
      <c r="G195" s="27"/>
      <c r="H195" s="27"/>
      <c r="I195" s="27">
        <f>Source!R97</f>
        <v>597.05999999999995</v>
      </c>
      <c r="J195" s="27">
        <f>Source!AI97</f>
        <v>0</v>
      </c>
      <c r="K195" s="27">
        <f>Source!V97</f>
        <v>0</v>
      </c>
    </row>
    <row r="196" spans="1:28" ht="89.25" x14ac:dyDescent="0.2">
      <c r="C196" s="30" t="s">
        <v>156</v>
      </c>
      <c r="D196" s="30" t="str">
        <f>Source!BO97</f>
        <v>на 1 кв 2019г.письмо Минстроя России от 15.11.2018г.№45824-ДВ/09</v>
      </c>
    </row>
    <row r="197" spans="1:28" x14ac:dyDescent="0.2">
      <c r="C197" s="30" t="s">
        <v>157</v>
      </c>
      <c r="D197" s="30">
        <f>Source!BA97</f>
        <v>7.07</v>
      </c>
    </row>
    <row r="198" spans="1:28" x14ac:dyDescent="0.2">
      <c r="C198" s="30" t="s">
        <v>158</v>
      </c>
      <c r="D198" s="30">
        <f>Source!BB97</f>
        <v>7.07</v>
      </c>
    </row>
    <row r="199" spans="1:28" x14ac:dyDescent="0.2">
      <c r="C199" s="30" t="s">
        <v>159</v>
      </c>
      <c r="D199" s="30">
        <f>Source!BC97</f>
        <v>7.07</v>
      </c>
    </row>
    <row r="200" spans="1:28" x14ac:dyDescent="0.2">
      <c r="C200" s="30" t="s">
        <v>160</v>
      </c>
      <c r="D200" s="30">
        <f>Source!BS97</f>
        <v>7.07</v>
      </c>
    </row>
    <row r="201" spans="1:28" ht="71.25" x14ac:dyDescent="0.2">
      <c r="A201" s="23" t="str">
        <f>Source!E99</f>
        <v>18</v>
      </c>
      <c r="B201" s="23" t="str">
        <f>Source!F99</f>
        <v>м06-01-072-03</v>
      </c>
      <c r="C201" s="24" t="str">
        <f>Source!G99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D201" s="21">
        <f>Source!I99</f>
        <v>1</v>
      </c>
      <c r="E201" s="26">
        <f>Source!AB99</f>
        <v>4769.53</v>
      </c>
      <c r="F201" s="26">
        <f>Source!AD99</f>
        <v>167.52</v>
      </c>
      <c r="G201" s="27">
        <f>Source!O99</f>
        <v>33720.58</v>
      </c>
      <c r="H201" s="27">
        <f>Source!S99</f>
        <v>26654.61</v>
      </c>
      <c r="I201" s="28">
        <f>Source!Q99</f>
        <v>1184.3699999999999</v>
      </c>
      <c r="J201" s="28">
        <f>Source!AH99</f>
        <v>426</v>
      </c>
      <c r="K201" s="28">
        <f>Source!U99</f>
        <v>426</v>
      </c>
      <c r="T201">
        <f>Source!O99</f>
        <v>33720.58</v>
      </c>
      <c r="U201">
        <f>Source!P99</f>
        <v>5881.6</v>
      </c>
      <c r="V201">
        <f>Source!S99</f>
        <v>26654.61</v>
      </c>
      <c r="W201">
        <f>Source!Q99</f>
        <v>1184.3699999999999</v>
      </c>
      <c r="X201">
        <f>Source!R99</f>
        <v>0</v>
      </c>
      <c r="Y201">
        <f>Source!U99</f>
        <v>426</v>
      </c>
      <c r="Z201">
        <f>Source!V99</f>
        <v>0</v>
      </c>
      <c r="AA201">
        <f>Source!X99</f>
        <v>21323.69</v>
      </c>
      <c r="AB201">
        <f>Source!Y99</f>
        <v>15992.77</v>
      </c>
    </row>
    <row r="202" spans="1:28" ht="14.25" x14ac:dyDescent="0.2">
      <c r="C202" s="25" t="str">
        <f>Source!H99</f>
        <v>КОМПЛ</v>
      </c>
      <c r="D202" s="21"/>
      <c r="E202" s="29">
        <f>Source!AF99</f>
        <v>3770.1</v>
      </c>
      <c r="F202" s="29">
        <f>Source!AE99</f>
        <v>0</v>
      </c>
      <c r="G202" s="27"/>
      <c r="H202" s="27"/>
      <c r="I202" s="27">
        <f>Source!R99</f>
        <v>0</v>
      </c>
      <c r="J202" s="27">
        <f>Source!AI99</f>
        <v>0</v>
      </c>
      <c r="K202" s="27">
        <f>Source!V99</f>
        <v>0</v>
      </c>
    </row>
    <row r="203" spans="1:28" ht="89.25" x14ac:dyDescent="0.2">
      <c r="C203" s="30" t="s">
        <v>156</v>
      </c>
      <c r="D203" s="30" t="str">
        <f>Source!BO99</f>
        <v>на 1 кв 2019г.письмо Минстроя России от 15.11.2018г.№45824-ДВ/09</v>
      </c>
    </row>
    <row r="204" spans="1:28" x14ac:dyDescent="0.2">
      <c r="C204" s="30" t="s">
        <v>157</v>
      </c>
      <c r="D204" s="30">
        <f>Source!BA99</f>
        <v>7.07</v>
      </c>
    </row>
    <row r="205" spans="1:28" x14ac:dyDescent="0.2">
      <c r="C205" s="30" t="s">
        <v>158</v>
      </c>
      <c r="D205" s="30">
        <f>Source!BB99</f>
        <v>7.07</v>
      </c>
    </row>
    <row r="206" spans="1:28" x14ac:dyDescent="0.2">
      <c r="C206" s="30" t="s">
        <v>159</v>
      </c>
      <c r="D206" s="30">
        <f>Source!BC99</f>
        <v>7.07</v>
      </c>
    </row>
    <row r="207" spans="1:28" x14ac:dyDescent="0.2">
      <c r="C207" s="30" t="s">
        <v>160</v>
      </c>
      <c r="D207" s="30">
        <f>Source!BS99</f>
        <v>7.07</v>
      </c>
    </row>
    <row r="209" spans="1:28" ht="15" x14ac:dyDescent="0.25">
      <c r="A209" s="32"/>
      <c r="B209" s="32"/>
      <c r="C209" s="39" t="str">
        <f>CONCATENATE("Итого по разделу: ",IF(Source!G101&lt;&gt;"Новый раздел", Source!G101, ""))</f>
        <v>Итого по разделу: Монтажные работы</v>
      </c>
      <c r="D209" s="39"/>
      <c r="E209" s="39"/>
      <c r="F209" s="39"/>
      <c r="G209" s="33">
        <f>IF(SUM(T153:T208)=0, "-", SUM(T153:T208))</f>
        <v>1628401.8100000003</v>
      </c>
      <c r="H209" s="33">
        <f>IF(SUM(V153:V208)=0, "-", SUM(V153:V208))</f>
        <v>191137.14</v>
      </c>
      <c r="I209" s="34">
        <f>IF(SUM(W153:W208)=0, "-", SUM(W153:W208))</f>
        <v>303238.98</v>
      </c>
      <c r="J209" s="33"/>
      <c r="K209" s="34">
        <f>IF(SUM(Y153:Y208)=0, "-", SUM(Y153:Y208))</f>
        <v>3092.2860000000001</v>
      </c>
    </row>
    <row r="210" spans="1:28" ht="15" x14ac:dyDescent="0.25">
      <c r="A210" s="32"/>
      <c r="B210" s="32"/>
      <c r="C210" s="32"/>
      <c r="D210" s="32"/>
      <c r="E210" s="32"/>
      <c r="F210" s="32"/>
      <c r="G210" s="33"/>
      <c r="H210" s="33"/>
      <c r="I210" s="33">
        <f>IF(SUM(X153:X208)=0, "-", SUM(X153:X208))</f>
        <v>12781.38</v>
      </c>
      <c r="J210" s="33"/>
      <c r="K210" s="33" t="str">
        <f>IF(SUM(Z153:Z208)=0, "-", SUM(Z153:Z208))</f>
        <v>-</v>
      </c>
    </row>
    <row r="214" spans="1:28" ht="16.5" x14ac:dyDescent="0.25">
      <c r="A214" s="40" t="str">
        <f>CONCATENATE("Раздел: ",IF(Source!G130&lt;&gt;"Новый раздел", Source!G130, ""))</f>
        <v>Раздел: Обмуровочные работы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</row>
    <row r="215" spans="1:28" ht="28.5" x14ac:dyDescent="0.2">
      <c r="A215" s="23" t="str">
        <f>Source!E135</f>
        <v>19</v>
      </c>
      <c r="B215" s="23" t="str">
        <f>Source!F135</f>
        <v>45-04-001-01</v>
      </c>
      <c r="C215" s="24" t="str">
        <f>Source!G135</f>
        <v>Обмуровка изделиями шамотными прямыми стен экранированных</v>
      </c>
      <c r="D215" s="21">
        <f>Source!I135</f>
        <v>9.8000000000000007</v>
      </c>
      <c r="E215" s="26">
        <f>Source!AB135</f>
        <v>752.17</v>
      </c>
      <c r="F215" s="26">
        <f>Source!AD135</f>
        <v>437.21</v>
      </c>
      <c r="G215" s="27">
        <f>Source!O135</f>
        <v>52114.85</v>
      </c>
      <c r="H215" s="27">
        <f>Source!S135</f>
        <v>14673.39</v>
      </c>
      <c r="I215" s="28">
        <f>Source!Q135</f>
        <v>30292.53</v>
      </c>
      <c r="J215" s="28">
        <f>Source!AH135</f>
        <v>22.92</v>
      </c>
      <c r="K215" s="28">
        <f>Source!U135</f>
        <v>224.61600000000004</v>
      </c>
      <c r="T215">
        <f>Source!O135</f>
        <v>52114.85</v>
      </c>
      <c r="U215">
        <f>Source!P135</f>
        <v>7148.93</v>
      </c>
      <c r="V215">
        <f>Source!S135</f>
        <v>14673.39</v>
      </c>
      <c r="W215">
        <f>Source!Q135</f>
        <v>30292.53</v>
      </c>
      <c r="X215">
        <f>Source!R135</f>
        <v>3880.71</v>
      </c>
      <c r="Y215">
        <f>Source!U135</f>
        <v>224.61600000000004</v>
      </c>
      <c r="Z215">
        <f>Source!V135</f>
        <v>0</v>
      </c>
      <c r="AA215">
        <f>Source!X135</f>
        <v>17626.400000000001</v>
      </c>
      <c r="AB215">
        <f>Source!Y135</f>
        <v>11874.62</v>
      </c>
    </row>
    <row r="216" spans="1:28" ht="14.25" x14ac:dyDescent="0.2">
      <c r="C216" s="25" t="str">
        <f>Source!H135</f>
        <v>м3</v>
      </c>
      <c r="D216" s="21"/>
      <c r="E216" s="29">
        <f>Source!AF135</f>
        <v>211.78</v>
      </c>
      <c r="F216" s="29">
        <f>Source!AE135</f>
        <v>56.01</v>
      </c>
      <c r="G216" s="27"/>
      <c r="H216" s="27"/>
      <c r="I216" s="27">
        <f>Source!R135</f>
        <v>3880.71</v>
      </c>
      <c r="J216" s="27">
        <f>Source!AI135</f>
        <v>0</v>
      </c>
      <c r="K216" s="27">
        <f>Source!V135</f>
        <v>0</v>
      </c>
    </row>
    <row r="217" spans="1:28" ht="89.25" x14ac:dyDescent="0.2">
      <c r="C217" s="30" t="s">
        <v>156</v>
      </c>
      <c r="D217" s="30" t="str">
        <f>Source!BO135</f>
        <v>на 1 кв 2019г.письмо Минстроя России от 15.11.2018г.№45824-ДВ/09</v>
      </c>
    </row>
    <row r="218" spans="1:28" x14ac:dyDescent="0.2">
      <c r="C218" s="30" t="s">
        <v>157</v>
      </c>
      <c r="D218" s="30">
        <f>Source!BA135</f>
        <v>7.07</v>
      </c>
    </row>
    <row r="219" spans="1:28" x14ac:dyDescent="0.2">
      <c r="C219" s="30" t="s">
        <v>158</v>
      </c>
      <c r="D219" s="30">
        <f>Source!BB135</f>
        <v>7.07</v>
      </c>
    </row>
    <row r="220" spans="1:28" x14ac:dyDescent="0.2">
      <c r="C220" s="30" t="s">
        <v>159</v>
      </c>
      <c r="D220" s="30">
        <f>Source!BC135</f>
        <v>7.07</v>
      </c>
    </row>
    <row r="221" spans="1:28" x14ac:dyDescent="0.2">
      <c r="C221" s="30" t="s">
        <v>160</v>
      </c>
      <c r="D221" s="30">
        <f>Source!BS135</f>
        <v>7.07</v>
      </c>
    </row>
    <row r="222" spans="1:28" ht="42.75" x14ac:dyDescent="0.2">
      <c r="A222" s="23" t="str">
        <f>Source!E137</f>
        <v>20</v>
      </c>
      <c r="B222" s="23" t="str">
        <f>Source!F137</f>
        <v>17.3.02.19-0027</v>
      </c>
      <c r="C222" s="24" t="str">
        <f>Source!G137</f>
        <v>Изделия огнеупорные шамотные общего назначения № 5, 8, 1 подгруппы марки ШБ</v>
      </c>
      <c r="D222" s="21">
        <f>Source!I137</f>
        <v>18.62</v>
      </c>
      <c r="E222" s="26">
        <f>Source!AB137</f>
        <v>1466.24</v>
      </c>
      <c r="F222" s="26">
        <f>Source!AD137</f>
        <v>0</v>
      </c>
      <c r="G222" s="27">
        <f>Source!O137</f>
        <v>193020.82</v>
      </c>
      <c r="H222" s="27">
        <f>Source!S137</f>
        <v>0</v>
      </c>
      <c r="I222" s="28">
        <f>Source!Q137</f>
        <v>0</v>
      </c>
      <c r="J222" s="28">
        <f>Source!AH137</f>
        <v>0</v>
      </c>
      <c r="K222" s="28">
        <f>Source!U137</f>
        <v>0</v>
      </c>
      <c r="T222">
        <f>Source!O137</f>
        <v>193020.82</v>
      </c>
      <c r="U222">
        <f>Source!P137</f>
        <v>193020.82</v>
      </c>
      <c r="V222">
        <f>Source!S137</f>
        <v>0</v>
      </c>
      <c r="W222">
        <f>Source!Q137</f>
        <v>0</v>
      </c>
      <c r="X222">
        <f>Source!R137</f>
        <v>0</v>
      </c>
      <c r="Y222">
        <f>Source!U137</f>
        <v>0</v>
      </c>
      <c r="Z222">
        <f>Source!V137</f>
        <v>0</v>
      </c>
      <c r="AA222">
        <f>Source!X137</f>
        <v>0</v>
      </c>
      <c r="AB222">
        <f>Source!Y137</f>
        <v>0</v>
      </c>
    </row>
    <row r="223" spans="1:28" ht="14.25" x14ac:dyDescent="0.2">
      <c r="C223" s="25" t="str">
        <f>Source!H137</f>
        <v>т</v>
      </c>
      <c r="D223" s="21"/>
      <c r="E223" s="29">
        <f>Source!AF137</f>
        <v>0</v>
      </c>
      <c r="F223" s="29">
        <f>Source!AE137</f>
        <v>0</v>
      </c>
      <c r="G223" s="27"/>
      <c r="H223" s="27"/>
      <c r="I223" s="27">
        <f>Source!R137</f>
        <v>0</v>
      </c>
      <c r="J223" s="27">
        <f>Source!AI137</f>
        <v>0</v>
      </c>
      <c r="K223" s="27">
        <f>Source!V137</f>
        <v>0</v>
      </c>
    </row>
    <row r="224" spans="1:28" ht="89.25" x14ac:dyDescent="0.2">
      <c r="C224" s="30" t="s">
        <v>156</v>
      </c>
      <c r="D224" s="30" t="str">
        <f>Source!BO137</f>
        <v>на 1 кв 2019г.письмо Минстроя России от 15.11.2018г.№45824-ДВ/09</v>
      </c>
    </row>
    <row r="225" spans="1:28" x14ac:dyDescent="0.2">
      <c r="C225" s="30" t="s">
        <v>159</v>
      </c>
      <c r="D225" s="30">
        <f>Source!BC137</f>
        <v>7.07</v>
      </c>
    </row>
    <row r="226" spans="1:28" ht="28.5" x14ac:dyDescent="0.2">
      <c r="A226" s="23" t="str">
        <f>Source!E139</f>
        <v>21</v>
      </c>
      <c r="B226" s="23" t="str">
        <f>Source!F139</f>
        <v>45-04-001-02</v>
      </c>
      <c r="C226" s="24" t="str">
        <f>Source!G139</f>
        <v>Обмуровка изделиями шамотными прямыми стен неэкранированных</v>
      </c>
      <c r="D226" s="21">
        <f>Source!I139</f>
        <v>7.6</v>
      </c>
      <c r="E226" s="26">
        <f>Source!AB139</f>
        <v>748.14</v>
      </c>
      <c r="F226" s="26">
        <f>Source!AD139</f>
        <v>428.66</v>
      </c>
      <c r="G226" s="27">
        <f>Source!O139</f>
        <v>40199.06</v>
      </c>
      <c r="H226" s="27">
        <f>Source!S139</f>
        <v>11622.23</v>
      </c>
      <c r="I226" s="28">
        <f>Source!Q139</f>
        <v>23032.76</v>
      </c>
      <c r="J226" s="28">
        <f>Source!AH139</f>
        <v>21.48</v>
      </c>
      <c r="K226" s="28">
        <f>Source!U139</f>
        <v>163.24799999999999</v>
      </c>
      <c r="T226">
        <f>Source!O139</f>
        <v>40199.06</v>
      </c>
      <c r="U226">
        <f>Source!P139</f>
        <v>5544.07</v>
      </c>
      <c r="V226">
        <f>Source!S139</f>
        <v>11622.23</v>
      </c>
      <c r="W226">
        <f>Source!Q139</f>
        <v>23032.76</v>
      </c>
      <c r="X226">
        <f>Source!R139</f>
        <v>2952.57</v>
      </c>
      <c r="Y226">
        <f>Source!U139</f>
        <v>163.24799999999999</v>
      </c>
      <c r="Z226">
        <f>Source!V139</f>
        <v>0</v>
      </c>
      <c r="AA226">
        <f>Source!X139</f>
        <v>13846.06</v>
      </c>
      <c r="AB226">
        <f>Source!Y139</f>
        <v>9327.8700000000008</v>
      </c>
    </row>
    <row r="227" spans="1:28" ht="14.25" x14ac:dyDescent="0.2">
      <c r="C227" s="25" t="str">
        <f>Source!H139</f>
        <v>м3</v>
      </c>
      <c r="D227" s="21"/>
      <c r="E227" s="29">
        <f>Source!AF139</f>
        <v>216.3</v>
      </c>
      <c r="F227" s="29">
        <f>Source!AE139</f>
        <v>54.95</v>
      </c>
      <c r="G227" s="27"/>
      <c r="H227" s="27"/>
      <c r="I227" s="27">
        <f>Source!R139</f>
        <v>2952.57</v>
      </c>
      <c r="J227" s="27">
        <f>Source!AI139</f>
        <v>0</v>
      </c>
      <c r="K227" s="27">
        <f>Source!V139</f>
        <v>0</v>
      </c>
    </row>
    <row r="228" spans="1:28" ht="89.25" x14ac:dyDescent="0.2">
      <c r="C228" s="30" t="s">
        <v>156</v>
      </c>
      <c r="D228" s="30" t="str">
        <f>Source!BO139</f>
        <v>на 1 кв 2019г.письмо Минстроя России от 15.11.2018г.№45824-ДВ/09</v>
      </c>
    </row>
    <row r="229" spans="1:28" x14ac:dyDescent="0.2">
      <c r="C229" s="30" t="s">
        <v>157</v>
      </c>
      <c r="D229" s="30">
        <f>Source!BA139</f>
        <v>7.07</v>
      </c>
    </row>
    <row r="230" spans="1:28" x14ac:dyDescent="0.2">
      <c r="C230" s="30" t="s">
        <v>158</v>
      </c>
      <c r="D230" s="30">
        <f>Source!BB139</f>
        <v>7.07</v>
      </c>
    </row>
    <row r="231" spans="1:28" x14ac:dyDescent="0.2">
      <c r="C231" s="30" t="s">
        <v>159</v>
      </c>
      <c r="D231" s="30">
        <f>Source!BC139</f>
        <v>7.07</v>
      </c>
    </row>
    <row r="232" spans="1:28" x14ac:dyDescent="0.2">
      <c r="C232" s="30" t="s">
        <v>160</v>
      </c>
      <c r="D232" s="30">
        <f>Source!BS139</f>
        <v>7.07</v>
      </c>
    </row>
    <row r="233" spans="1:28" ht="42.75" x14ac:dyDescent="0.2">
      <c r="A233" s="23" t="str">
        <f>Source!E141</f>
        <v>22</v>
      </c>
      <c r="B233" s="23" t="str">
        <f>Source!F141</f>
        <v>17.3.02.19-0027</v>
      </c>
      <c r="C233" s="24" t="str">
        <f>Source!G141</f>
        <v>Изделия огнеупорные шамотные общего назначения № 5, 8, 1 подгруппы марки ШБ</v>
      </c>
      <c r="D233" s="21">
        <f>Source!I141</f>
        <v>14.82</v>
      </c>
      <c r="E233" s="26">
        <f>Source!AB141</f>
        <v>1466.24</v>
      </c>
      <c r="F233" s="26">
        <f>Source!AD141</f>
        <v>0</v>
      </c>
      <c r="G233" s="27">
        <f>Source!O141</f>
        <v>153628.81</v>
      </c>
      <c r="H233" s="27">
        <f>Source!S141</f>
        <v>0</v>
      </c>
      <c r="I233" s="28">
        <f>Source!Q141</f>
        <v>0</v>
      </c>
      <c r="J233" s="28">
        <f>Source!AH141</f>
        <v>0</v>
      </c>
      <c r="K233" s="28">
        <f>Source!U141</f>
        <v>0</v>
      </c>
      <c r="T233">
        <f>Source!O141</f>
        <v>153628.81</v>
      </c>
      <c r="U233">
        <f>Source!P141</f>
        <v>153628.81</v>
      </c>
      <c r="V233">
        <f>Source!S141</f>
        <v>0</v>
      </c>
      <c r="W233">
        <f>Source!Q141</f>
        <v>0</v>
      </c>
      <c r="X233">
        <f>Source!R141</f>
        <v>0</v>
      </c>
      <c r="Y233">
        <f>Source!U141</f>
        <v>0</v>
      </c>
      <c r="Z233">
        <f>Source!V141</f>
        <v>0</v>
      </c>
      <c r="AA233">
        <f>Source!X141</f>
        <v>0</v>
      </c>
      <c r="AB233">
        <f>Source!Y141</f>
        <v>0</v>
      </c>
    </row>
    <row r="234" spans="1:28" ht="14.25" x14ac:dyDescent="0.2">
      <c r="C234" s="25" t="str">
        <f>Source!H141</f>
        <v>т</v>
      </c>
      <c r="D234" s="21"/>
      <c r="E234" s="29">
        <f>Source!AF141</f>
        <v>0</v>
      </c>
      <c r="F234" s="29">
        <f>Source!AE141</f>
        <v>0</v>
      </c>
      <c r="G234" s="27"/>
      <c r="H234" s="27"/>
      <c r="I234" s="27">
        <f>Source!R141</f>
        <v>0</v>
      </c>
      <c r="J234" s="27">
        <f>Source!AI141</f>
        <v>0</v>
      </c>
      <c r="K234" s="27">
        <f>Source!V141</f>
        <v>0</v>
      </c>
    </row>
    <row r="235" spans="1:28" ht="89.25" x14ac:dyDescent="0.2">
      <c r="C235" s="30" t="s">
        <v>156</v>
      </c>
      <c r="D235" s="30" t="str">
        <f>Source!BO141</f>
        <v>на 1 кв 2019г.письмо Минстроя России от 15.11.2018г.№45824-ДВ/09</v>
      </c>
    </row>
    <row r="236" spans="1:28" x14ac:dyDescent="0.2">
      <c r="C236" s="30" t="s">
        <v>159</v>
      </c>
      <c r="D236" s="30">
        <f>Source!BC141</f>
        <v>7.07</v>
      </c>
    </row>
    <row r="237" spans="1:28" ht="28.5" x14ac:dyDescent="0.2">
      <c r="A237" s="23" t="str">
        <f>Source!E143</f>
        <v>23</v>
      </c>
      <c r="B237" s="23" t="str">
        <f>Source!F143</f>
        <v>45-04-001-03</v>
      </c>
      <c r="C237" s="24" t="str">
        <f>Source!G143</f>
        <v>Обмуровка изделиями шамотными прямыми сводов и арок</v>
      </c>
      <c r="D237" s="21">
        <f>Source!I143</f>
        <v>1.3</v>
      </c>
      <c r="E237" s="26">
        <f>Source!AB143</f>
        <v>905.68</v>
      </c>
      <c r="F237" s="26">
        <f>Source!AD143</f>
        <v>430.37</v>
      </c>
      <c r="G237" s="27">
        <f>Source!O143</f>
        <v>8324.1</v>
      </c>
      <c r="H237" s="27">
        <f>Source!S143</f>
        <v>3623.46</v>
      </c>
      <c r="I237" s="28">
        <f>Source!Q143</f>
        <v>3955.53</v>
      </c>
      <c r="J237" s="28">
        <f>Source!AH143</f>
        <v>39.15</v>
      </c>
      <c r="K237" s="28">
        <f>Source!U143</f>
        <v>50.895000000000003</v>
      </c>
      <c r="T237">
        <f>Source!O143</f>
        <v>8324.1</v>
      </c>
      <c r="U237">
        <f>Source!P143</f>
        <v>745.11</v>
      </c>
      <c r="V237">
        <f>Source!S143</f>
        <v>3623.46</v>
      </c>
      <c r="W237">
        <f>Source!Q143</f>
        <v>3955.53</v>
      </c>
      <c r="X237">
        <f>Source!R143</f>
        <v>514.88</v>
      </c>
      <c r="Y237">
        <f>Source!U143</f>
        <v>50.895000000000003</v>
      </c>
      <c r="Z237">
        <f>Source!V143</f>
        <v>0</v>
      </c>
      <c r="AA237">
        <f>Source!X143</f>
        <v>3931.42</v>
      </c>
      <c r="AB237">
        <f>Source!Y143</f>
        <v>2648.54</v>
      </c>
    </row>
    <row r="238" spans="1:28" ht="14.25" x14ac:dyDescent="0.2">
      <c r="C238" s="25" t="str">
        <f>Source!H143</f>
        <v>м3</v>
      </c>
      <c r="D238" s="21"/>
      <c r="E238" s="29">
        <f>Source!AF143</f>
        <v>394.24</v>
      </c>
      <c r="F238" s="29">
        <f>Source!AE143</f>
        <v>56.02</v>
      </c>
      <c r="G238" s="27"/>
      <c r="H238" s="27"/>
      <c r="I238" s="27">
        <f>Source!R143</f>
        <v>514.88</v>
      </c>
      <c r="J238" s="27">
        <f>Source!AI143</f>
        <v>0</v>
      </c>
      <c r="K238" s="27">
        <f>Source!V143</f>
        <v>0</v>
      </c>
    </row>
    <row r="239" spans="1:28" ht="89.25" x14ac:dyDescent="0.2">
      <c r="C239" s="30" t="s">
        <v>156</v>
      </c>
      <c r="D239" s="30" t="str">
        <f>Source!BO143</f>
        <v>на 1 кв 2019г.письмо Минстроя России от 15.11.2018г.№45824-ДВ/09</v>
      </c>
    </row>
    <row r="240" spans="1:28" x14ac:dyDescent="0.2">
      <c r="C240" s="30" t="s">
        <v>157</v>
      </c>
      <c r="D240" s="30">
        <f>Source!BA143</f>
        <v>7.07</v>
      </c>
    </row>
    <row r="241" spans="1:28" x14ac:dyDescent="0.2">
      <c r="C241" s="30" t="s">
        <v>158</v>
      </c>
      <c r="D241" s="30">
        <f>Source!BB143</f>
        <v>7.07</v>
      </c>
    </row>
    <row r="242" spans="1:28" x14ac:dyDescent="0.2">
      <c r="C242" s="30" t="s">
        <v>159</v>
      </c>
      <c r="D242" s="30">
        <f>Source!BC143</f>
        <v>7.07</v>
      </c>
    </row>
    <row r="243" spans="1:28" x14ac:dyDescent="0.2">
      <c r="C243" s="30" t="s">
        <v>160</v>
      </c>
      <c r="D243" s="30">
        <f>Source!BS143</f>
        <v>7.07</v>
      </c>
    </row>
    <row r="244" spans="1:28" ht="57" x14ac:dyDescent="0.2">
      <c r="A244" s="23" t="str">
        <f>Source!E145</f>
        <v>24</v>
      </c>
      <c r="B244" s="23" t="str">
        <f>Source!F145</f>
        <v>17.3.02.19-0022</v>
      </c>
      <c r="C244" s="24" t="str">
        <f>Source!G145</f>
        <v>Изделия огнеупорные шамотные общего назначения № 4, 7, 9, 11, 12, 14, 17, 22, 25, 44, 45, 47, 2 подгруппы марки ШБ 1-й класс точности</v>
      </c>
      <c r="D244" s="21">
        <f>Source!I145</f>
        <v>2.5350000000000001</v>
      </c>
      <c r="E244" s="26">
        <f>Source!AB145</f>
        <v>1207.1600000000001</v>
      </c>
      <c r="F244" s="26">
        <f>Source!AD145</f>
        <v>0</v>
      </c>
      <c r="G244" s="27">
        <f>Source!O145</f>
        <v>21635.26</v>
      </c>
      <c r="H244" s="27">
        <f>Source!S145</f>
        <v>0</v>
      </c>
      <c r="I244" s="28">
        <f>Source!Q145</f>
        <v>0</v>
      </c>
      <c r="J244" s="28">
        <f>Source!AH145</f>
        <v>0</v>
      </c>
      <c r="K244" s="28">
        <f>Source!U145</f>
        <v>0</v>
      </c>
      <c r="T244">
        <f>Source!O145</f>
        <v>21635.26</v>
      </c>
      <c r="U244">
        <f>Source!P145</f>
        <v>21635.26</v>
      </c>
      <c r="V244">
        <f>Source!S145</f>
        <v>0</v>
      </c>
      <c r="W244">
        <f>Source!Q145</f>
        <v>0</v>
      </c>
      <c r="X244">
        <f>Source!R145</f>
        <v>0</v>
      </c>
      <c r="Y244">
        <f>Source!U145</f>
        <v>0</v>
      </c>
      <c r="Z244">
        <f>Source!V145</f>
        <v>0</v>
      </c>
      <c r="AA244">
        <f>Source!X145</f>
        <v>0</v>
      </c>
      <c r="AB244">
        <f>Source!Y145</f>
        <v>0</v>
      </c>
    </row>
    <row r="245" spans="1:28" ht="14.25" x14ac:dyDescent="0.2">
      <c r="C245" s="25" t="str">
        <f>Source!H145</f>
        <v>т</v>
      </c>
      <c r="D245" s="21"/>
      <c r="E245" s="29">
        <f>Source!AF145</f>
        <v>0</v>
      </c>
      <c r="F245" s="29">
        <f>Source!AE145</f>
        <v>0</v>
      </c>
      <c r="G245" s="27"/>
      <c r="H245" s="27"/>
      <c r="I245" s="27">
        <f>Source!R145</f>
        <v>0</v>
      </c>
      <c r="J245" s="27">
        <f>Source!AI145</f>
        <v>0</v>
      </c>
      <c r="K245" s="27">
        <f>Source!V145</f>
        <v>0</v>
      </c>
    </row>
    <row r="246" spans="1:28" ht="89.25" x14ac:dyDescent="0.2">
      <c r="C246" s="30" t="s">
        <v>156</v>
      </c>
      <c r="D246" s="30" t="str">
        <f>Source!BO145</f>
        <v>на 1 кв 2019г.письмо Минстроя России от 15.11.2018г.№45824-ДВ/09</v>
      </c>
    </row>
    <row r="247" spans="1:28" x14ac:dyDescent="0.2">
      <c r="C247" s="30" t="s">
        <v>159</v>
      </c>
      <c r="D247" s="30">
        <f>Source!BC145</f>
        <v>7.07</v>
      </c>
    </row>
    <row r="248" spans="1:28" ht="42.75" x14ac:dyDescent="0.2">
      <c r="A248" s="23" t="str">
        <f>Source!E147</f>
        <v>25</v>
      </c>
      <c r="B248" s="23" t="str">
        <f>Source!F147</f>
        <v>45-04-001-06</v>
      </c>
      <c r="C248" s="24" t="str">
        <f>Source!G147</f>
        <v>Обмуровка изделиями шамотными фасонными перегородок газовых пламенных</v>
      </c>
      <c r="D248" s="21">
        <f>Source!I147</f>
        <v>1.1000000000000001</v>
      </c>
      <c r="E248" s="26">
        <f>Source!AB147</f>
        <v>762.63</v>
      </c>
      <c r="F248" s="26">
        <f>Source!AD147</f>
        <v>432.53</v>
      </c>
      <c r="G248" s="27">
        <f>Source!O147</f>
        <v>5930.98</v>
      </c>
      <c r="H248" s="27">
        <f>Source!S147</f>
        <v>1936.71</v>
      </c>
      <c r="I248" s="28">
        <f>Source!Q147</f>
        <v>3363.79</v>
      </c>
      <c r="J248" s="28">
        <f>Source!AH147</f>
        <v>23.23</v>
      </c>
      <c r="K248" s="28">
        <f>Source!U147</f>
        <v>25.553000000000001</v>
      </c>
      <c r="T248">
        <f>Source!O147</f>
        <v>5930.98</v>
      </c>
      <c r="U248">
        <f>Source!P147</f>
        <v>630.48</v>
      </c>
      <c r="V248">
        <f>Source!S147</f>
        <v>1936.71</v>
      </c>
      <c r="W248">
        <f>Source!Q147</f>
        <v>3363.79</v>
      </c>
      <c r="X248">
        <f>Source!R147</f>
        <v>429.21</v>
      </c>
      <c r="Y248">
        <f>Source!U147</f>
        <v>25.553000000000001</v>
      </c>
      <c r="Z248">
        <f>Source!V147</f>
        <v>0</v>
      </c>
      <c r="AA248">
        <f>Source!X147</f>
        <v>2247.62</v>
      </c>
      <c r="AB248">
        <f>Source!Y147</f>
        <v>1514.19</v>
      </c>
    </row>
    <row r="249" spans="1:28" ht="14.25" x14ac:dyDescent="0.2">
      <c r="C249" s="25" t="str">
        <f>Source!H147</f>
        <v>м3</v>
      </c>
      <c r="D249" s="21"/>
      <c r="E249" s="29">
        <f>Source!AF147</f>
        <v>249.03</v>
      </c>
      <c r="F249" s="29">
        <f>Source!AE147</f>
        <v>55.19</v>
      </c>
      <c r="G249" s="27"/>
      <c r="H249" s="27"/>
      <c r="I249" s="27">
        <f>Source!R147</f>
        <v>429.21</v>
      </c>
      <c r="J249" s="27">
        <f>Source!AI147</f>
        <v>0</v>
      </c>
      <c r="K249" s="27">
        <f>Source!V147</f>
        <v>0</v>
      </c>
    </row>
    <row r="250" spans="1:28" ht="89.25" x14ac:dyDescent="0.2">
      <c r="C250" s="30" t="s">
        <v>156</v>
      </c>
      <c r="D250" s="30" t="str">
        <f>Source!BO147</f>
        <v>на 1 кв 2019г.письмо Минстроя России от 15.11.2018г.№45824-ДВ/09</v>
      </c>
    </row>
    <row r="251" spans="1:28" x14ac:dyDescent="0.2">
      <c r="C251" s="30" t="s">
        <v>157</v>
      </c>
      <c r="D251" s="30">
        <f>Source!BA147</f>
        <v>7.07</v>
      </c>
    </row>
    <row r="252" spans="1:28" x14ac:dyDescent="0.2">
      <c r="C252" s="30" t="s">
        <v>158</v>
      </c>
      <c r="D252" s="30">
        <f>Source!BB147</f>
        <v>7.07</v>
      </c>
    </row>
    <row r="253" spans="1:28" x14ac:dyDescent="0.2">
      <c r="C253" s="30" t="s">
        <v>159</v>
      </c>
      <c r="D253" s="30">
        <f>Source!BC147</f>
        <v>7.07</v>
      </c>
    </row>
    <row r="254" spans="1:28" x14ac:dyDescent="0.2">
      <c r="C254" s="30" t="s">
        <v>160</v>
      </c>
      <c r="D254" s="30">
        <f>Source!BS147</f>
        <v>7.07</v>
      </c>
    </row>
    <row r="255" spans="1:28" ht="57" x14ac:dyDescent="0.2">
      <c r="A255" s="23" t="str">
        <f>Source!E149</f>
        <v>26</v>
      </c>
      <c r="B255" s="23" t="str">
        <f>Source!F149</f>
        <v>17.3.02.17-0004</v>
      </c>
      <c r="C255" s="24" t="str">
        <f>Source!G149</f>
        <v>Изделия легковесные теплоизоляционные огнеупорные № 4, 7, 9, 11, 12, 17, 22, 25, 44, 45, 47 марки ШЛ-1, 3</v>
      </c>
      <c r="D255" s="21">
        <f>Source!I149</f>
        <v>2.2549999999999999</v>
      </c>
      <c r="E255" s="26">
        <f>Source!AB149</f>
        <v>2706.43</v>
      </c>
      <c r="F255" s="26">
        <f>Source!AD149</f>
        <v>0</v>
      </c>
      <c r="G255" s="27">
        <f>Source!O149</f>
        <v>43148.21</v>
      </c>
      <c r="H255" s="27">
        <f>Source!S149</f>
        <v>0</v>
      </c>
      <c r="I255" s="28">
        <f>Source!Q149</f>
        <v>0</v>
      </c>
      <c r="J255" s="28">
        <f>Source!AH149</f>
        <v>0</v>
      </c>
      <c r="K255" s="28">
        <f>Source!U149</f>
        <v>0</v>
      </c>
      <c r="T255">
        <f>Source!O149</f>
        <v>43148.21</v>
      </c>
      <c r="U255">
        <f>Source!P149</f>
        <v>43148.21</v>
      </c>
      <c r="V255">
        <f>Source!S149</f>
        <v>0</v>
      </c>
      <c r="W255">
        <f>Source!Q149</f>
        <v>0</v>
      </c>
      <c r="X255">
        <f>Source!R149</f>
        <v>0</v>
      </c>
      <c r="Y255">
        <f>Source!U149</f>
        <v>0</v>
      </c>
      <c r="Z255">
        <f>Source!V149</f>
        <v>0</v>
      </c>
      <c r="AA255">
        <f>Source!X149</f>
        <v>0</v>
      </c>
      <c r="AB255">
        <f>Source!Y149</f>
        <v>0</v>
      </c>
    </row>
    <row r="256" spans="1:28" ht="14.25" x14ac:dyDescent="0.2">
      <c r="C256" s="25" t="str">
        <f>Source!H149</f>
        <v>т</v>
      </c>
      <c r="D256" s="21"/>
      <c r="E256" s="29">
        <f>Source!AF149</f>
        <v>0</v>
      </c>
      <c r="F256" s="29">
        <f>Source!AE149</f>
        <v>0</v>
      </c>
      <c r="G256" s="27"/>
      <c r="H256" s="27"/>
      <c r="I256" s="27">
        <f>Source!R149</f>
        <v>0</v>
      </c>
      <c r="J256" s="27">
        <f>Source!AI149</f>
        <v>0</v>
      </c>
      <c r="K256" s="27">
        <f>Source!V149</f>
        <v>0</v>
      </c>
    </row>
    <row r="257" spans="1:28" ht="89.25" x14ac:dyDescent="0.2">
      <c r="C257" s="30" t="s">
        <v>156</v>
      </c>
      <c r="D257" s="30" t="str">
        <f>Source!BO149</f>
        <v>на 1 кв 2019г.письмо Минстроя России от 15.11.2018г.№45824-ДВ/09</v>
      </c>
    </row>
    <row r="258" spans="1:28" x14ac:dyDescent="0.2">
      <c r="C258" s="30" t="s">
        <v>159</v>
      </c>
      <c r="D258" s="30">
        <f>Source!BC149</f>
        <v>7.07</v>
      </c>
    </row>
    <row r="259" spans="1:28" ht="28.5" x14ac:dyDescent="0.2">
      <c r="A259" s="23" t="str">
        <f>Source!E151</f>
        <v>27</v>
      </c>
      <c r="B259" s="23" t="str">
        <f>Source!F151</f>
        <v>45-04-001-09</v>
      </c>
      <c r="C259" s="24" t="str">
        <f>Source!G151</f>
        <v>Обмуровка изделиями шамотными фасонными амбразур для горелок</v>
      </c>
      <c r="D259" s="21">
        <f>Source!I151</f>
        <v>0.9</v>
      </c>
      <c r="E259" s="26">
        <f>Source!AB151</f>
        <v>836.88</v>
      </c>
      <c r="F259" s="26">
        <f>Source!AD151</f>
        <v>433.27</v>
      </c>
      <c r="G259" s="27">
        <f>Source!O151</f>
        <v>5325.07</v>
      </c>
      <c r="H259" s="27">
        <f>Source!S151</f>
        <v>2052.3200000000002</v>
      </c>
      <c r="I259" s="28">
        <f>Source!Q151</f>
        <v>2756.9</v>
      </c>
      <c r="J259" s="28">
        <f>Source!AH151</f>
        <v>27.95</v>
      </c>
      <c r="K259" s="28">
        <f>Source!U151</f>
        <v>25.155000000000001</v>
      </c>
      <c r="T259">
        <f>Source!O151</f>
        <v>5325.07</v>
      </c>
      <c r="U259">
        <f>Source!P151</f>
        <v>515.85</v>
      </c>
      <c r="V259">
        <f>Source!S151</f>
        <v>2052.3200000000002</v>
      </c>
      <c r="W259">
        <f>Source!Q151</f>
        <v>2756.9</v>
      </c>
      <c r="X259">
        <f>Source!R151</f>
        <v>354.16</v>
      </c>
      <c r="Y259">
        <f>Source!U151</f>
        <v>25.155000000000001</v>
      </c>
      <c r="Z259">
        <f>Source!V151</f>
        <v>0</v>
      </c>
      <c r="AA259">
        <f>Source!X151</f>
        <v>2286.16</v>
      </c>
      <c r="AB259">
        <f>Source!Y151</f>
        <v>1540.15</v>
      </c>
    </row>
    <row r="260" spans="1:28" ht="14.25" x14ac:dyDescent="0.2">
      <c r="C260" s="25" t="str">
        <f>Source!H151</f>
        <v>м3</v>
      </c>
      <c r="D260" s="21"/>
      <c r="E260" s="29">
        <f>Source!AF151</f>
        <v>322.54000000000002</v>
      </c>
      <c r="F260" s="29">
        <f>Source!AE151</f>
        <v>55.66</v>
      </c>
      <c r="G260" s="27"/>
      <c r="H260" s="27"/>
      <c r="I260" s="27">
        <f>Source!R151</f>
        <v>354.16</v>
      </c>
      <c r="J260" s="27">
        <f>Source!AI151</f>
        <v>0</v>
      </c>
      <c r="K260" s="27">
        <f>Source!V151</f>
        <v>0</v>
      </c>
    </row>
    <row r="261" spans="1:28" ht="89.25" x14ac:dyDescent="0.2">
      <c r="C261" s="30" t="s">
        <v>156</v>
      </c>
      <c r="D261" s="30" t="str">
        <f>Source!BO151</f>
        <v>на 1 кв 2019г.письмо Минстроя России от 15.11.2018г.№45824-ДВ/09</v>
      </c>
    </row>
    <row r="262" spans="1:28" x14ac:dyDescent="0.2">
      <c r="C262" s="30" t="s">
        <v>157</v>
      </c>
      <c r="D262" s="30">
        <f>Source!BA151</f>
        <v>7.07</v>
      </c>
    </row>
    <row r="263" spans="1:28" x14ac:dyDescent="0.2">
      <c r="C263" s="30" t="s">
        <v>158</v>
      </c>
      <c r="D263" s="30">
        <f>Source!BB151</f>
        <v>7.07</v>
      </c>
    </row>
    <row r="264" spans="1:28" x14ac:dyDescent="0.2">
      <c r="C264" s="30" t="s">
        <v>159</v>
      </c>
      <c r="D264" s="30">
        <f>Source!BC151</f>
        <v>7.07</v>
      </c>
    </row>
    <row r="265" spans="1:28" x14ac:dyDescent="0.2">
      <c r="C265" s="30" t="s">
        <v>160</v>
      </c>
      <c r="D265" s="30">
        <f>Source!BS151</f>
        <v>7.07</v>
      </c>
    </row>
    <row r="266" spans="1:28" ht="57" x14ac:dyDescent="0.2">
      <c r="A266" s="23" t="str">
        <f>Source!E153</f>
        <v>28</v>
      </c>
      <c r="B266" s="23" t="str">
        <f>Source!F153</f>
        <v>17.3.02.17-0004</v>
      </c>
      <c r="C266" s="24" t="str">
        <f>Source!G153</f>
        <v>Изделия легковесные теплоизоляционные огнеупорные № 4, 7, 9, 11, 12, 17, 22, 25, 44, 45, 47 марки ШЛ-1, 3</v>
      </c>
      <c r="D266" s="21">
        <f>Source!I153</f>
        <v>1.845</v>
      </c>
      <c r="E266" s="26">
        <f>Source!AB153</f>
        <v>2706.43</v>
      </c>
      <c r="F266" s="26">
        <f>Source!AD153</f>
        <v>0</v>
      </c>
      <c r="G266" s="27">
        <f>Source!O153</f>
        <v>35303.08</v>
      </c>
      <c r="H266" s="27">
        <f>Source!S153</f>
        <v>0</v>
      </c>
      <c r="I266" s="28">
        <f>Source!Q153</f>
        <v>0</v>
      </c>
      <c r="J266" s="28">
        <f>Source!AH153</f>
        <v>0</v>
      </c>
      <c r="K266" s="28">
        <f>Source!U153</f>
        <v>0</v>
      </c>
      <c r="T266">
        <f>Source!O153</f>
        <v>35303.08</v>
      </c>
      <c r="U266">
        <f>Source!P153</f>
        <v>35303.08</v>
      </c>
      <c r="V266">
        <f>Source!S153</f>
        <v>0</v>
      </c>
      <c r="W266">
        <f>Source!Q153</f>
        <v>0</v>
      </c>
      <c r="X266">
        <f>Source!R153</f>
        <v>0</v>
      </c>
      <c r="Y266">
        <f>Source!U153</f>
        <v>0</v>
      </c>
      <c r="Z266">
        <f>Source!V153</f>
        <v>0</v>
      </c>
      <c r="AA266">
        <f>Source!X153</f>
        <v>0</v>
      </c>
      <c r="AB266">
        <f>Source!Y153</f>
        <v>0</v>
      </c>
    </row>
    <row r="267" spans="1:28" ht="14.25" x14ac:dyDescent="0.2">
      <c r="C267" s="25" t="str">
        <f>Source!H153</f>
        <v>т</v>
      </c>
      <c r="D267" s="21"/>
      <c r="E267" s="29">
        <f>Source!AF153</f>
        <v>0</v>
      </c>
      <c r="F267" s="29">
        <f>Source!AE153</f>
        <v>0</v>
      </c>
      <c r="G267" s="27"/>
      <c r="H267" s="27"/>
      <c r="I267" s="27">
        <f>Source!R153</f>
        <v>0</v>
      </c>
      <c r="J267" s="27">
        <f>Source!AI153</f>
        <v>0</v>
      </c>
      <c r="K267" s="27">
        <f>Source!V153</f>
        <v>0</v>
      </c>
    </row>
    <row r="268" spans="1:28" ht="89.25" x14ac:dyDescent="0.2">
      <c r="C268" s="30" t="s">
        <v>156</v>
      </c>
      <c r="D268" s="30" t="str">
        <f>Source!BO153</f>
        <v>на 1 кв 2019г.письмо Минстроя России от 15.11.2018г.№45824-ДВ/09</v>
      </c>
    </row>
    <row r="269" spans="1:28" x14ac:dyDescent="0.2">
      <c r="C269" s="30" t="s">
        <v>159</v>
      </c>
      <c r="D269" s="30">
        <f>Source!BC153</f>
        <v>7.07</v>
      </c>
    </row>
    <row r="270" spans="1:28" ht="28.5" x14ac:dyDescent="0.2">
      <c r="A270" s="23" t="str">
        <f>Source!E155</f>
        <v>29</v>
      </c>
      <c r="B270" s="23" t="str">
        <f>Source!F155</f>
        <v>45-04-007-01</v>
      </c>
      <c r="C270" s="24" t="str">
        <f>Source!G155</f>
        <v>Набивка массой хромитовой зажигательных поясов экранов</v>
      </c>
      <c r="D270" s="21">
        <f>Source!I155</f>
        <v>0.3</v>
      </c>
      <c r="E270" s="26">
        <f>Source!AB155</f>
        <v>7057.98</v>
      </c>
      <c r="F270" s="26">
        <f>Source!AD155</f>
        <v>2048.69</v>
      </c>
      <c r="G270" s="27">
        <f>Source!O155</f>
        <v>14969.98</v>
      </c>
      <c r="H270" s="27">
        <f>Source!S155</f>
        <v>1083.07</v>
      </c>
      <c r="I270" s="28">
        <f>Source!Q155</f>
        <v>4345.2700000000004</v>
      </c>
      <c r="J270" s="28">
        <f>Source!AH155</f>
        <v>51.58</v>
      </c>
      <c r="K270" s="28">
        <f>Source!U155</f>
        <v>15.473999999999998</v>
      </c>
      <c r="T270">
        <f>Source!O155</f>
        <v>14969.98</v>
      </c>
      <c r="U270">
        <f>Source!P155</f>
        <v>9541.64</v>
      </c>
      <c r="V270">
        <f>Source!S155</f>
        <v>1083.07</v>
      </c>
      <c r="W270">
        <f>Source!Q155</f>
        <v>4345.2700000000004</v>
      </c>
      <c r="X270">
        <f>Source!R155</f>
        <v>306.72000000000003</v>
      </c>
      <c r="Y270">
        <f>Source!U155</f>
        <v>15.473999999999998</v>
      </c>
      <c r="Z270">
        <f>Source!V155</f>
        <v>0</v>
      </c>
      <c r="AA270">
        <f>Source!X155</f>
        <v>1320.3</v>
      </c>
      <c r="AB270">
        <f>Source!Y155</f>
        <v>889.47</v>
      </c>
    </row>
    <row r="271" spans="1:28" ht="14.25" x14ac:dyDescent="0.2">
      <c r="C271" s="25" t="str">
        <f>Source!H155</f>
        <v>м3</v>
      </c>
      <c r="D271" s="21"/>
      <c r="E271" s="29">
        <f>Source!AF155</f>
        <v>510.64</v>
      </c>
      <c r="F271" s="29">
        <f>Source!AE155</f>
        <v>144.61000000000001</v>
      </c>
      <c r="G271" s="27"/>
      <c r="H271" s="27"/>
      <c r="I271" s="27">
        <f>Source!R155</f>
        <v>306.72000000000003</v>
      </c>
      <c r="J271" s="27">
        <f>Source!AI155</f>
        <v>0</v>
      </c>
      <c r="K271" s="27">
        <f>Source!V155</f>
        <v>0</v>
      </c>
    </row>
    <row r="272" spans="1:28" ht="89.25" x14ac:dyDescent="0.2">
      <c r="C272" s="30" t="s">
        <v>156</v>
      </c>
      <c r="D272" s="30" t="str">
        <f>Source!BO155</f>
        <v>на 1 кв 2019г.письмо Минстроя России от 15.11.2018г.№45824-ДВ/09</v>
      </c>
    </row>
    <row r="273" spans="1:28" x14ac:dyDescent="0.2">
      <c r="C273" s="30" t="s">
        <v>157</v>
      </c>
      <c r="D273" s="30">
        <f>Source!BA155</f>
        <v>7.07</v>
      </c>
    </row>
    <row r="274" spans="1:28" x14ac:dyDescent="0.2">
      <c r="C274" s="30" t="s">
        <v>158</v>
      </c>
      <c r="D274" s="30">
        <f>Source!BB155</f>
        <v>7.07</v>
      </c>
    </row>
    <row r="275" spans="1:28" x14ac:dyDescent="0.2">
      <c r="C275" s="30" t="s">
        <v>159</v>
      </c>
      <c r="D275" s="30">
        <f>Source!BC155</f>
        <v>7.07</v>
      </c>
    </row>
    <row r="276" spans="1:28" x14ac:dyDescent="0.2">
      <c r="C276" s="30" t="s">
        <v>160</v>
      </c>
      <c r="D276" s="30">
        <f>Source!BS155</f>
        <v>7.07</v>
      </c>
    </row>
    <row r="277" spans="1:28" ht="28.5" x14ac:dyDescent="0.2">
      <c r="A277" s="23" t="str">
        <f>Source!E157</f>
        <v>30</v>
      </c>
      <c r="B277" s="23" t="str">
        <f>Source!F157</f>
        <v>45-04-009-01</v>
      </c>
      <c r="C277" s="24" t="str">
        <f>Source!G157</f>
        <v>Торкретирование огнеупорным раствором барабанов и коллекторов</v>
      </c>
      <c r="D277" s="21">
        <f>Source!I157</f>
        <v>0.9</v>
      </c>
      <c r="E277" s="26">
        <f>Source!AB157</f>
        <v>11843.31</v>
      </c>
      <c r="F277" s="26">
        <f>Source!AD157</f>
        <v>3482.55</v>
      </c>
      <c r="G277" s="27">
        <f>Source!O157</f>
        <v>75358.990000000005</v>
      </c>
      <c r="H277" s="27">
        <f>Source!S157</f>
        <v>1864.49</v>
      </c>
      <c r="I277" s="28">
        <f>Source!Q157</f>
        <v>22159.47</v>
      </c>
      <c r="J277" s="28">
        <f>Source!AH157</f>
        <v>32.630000000000003</v>
      </c>
      <c r="K277" s="28">
        <f>Source!U157</f>
        <v>29.367000000000004</v>
      </c>
      <c r="T277">
        <f>Source!O157</f>
        <v>75358.990000000005</v>
      </c>
      <c r="U277">
        <f>Source!P157</f>
        <v>51335.03</v>
      </c>
      <c r="V277">
        <f>Source!S157</f>
        <v>1864.49</v>
      </c>
      <c r="W277">
        <f>Source!Q157</f>
        <v>22159.47</v>
      </c>
      <c r="X277">
        <f>Source!R157</f>
        <v>2184.9899999999998</v>
      </c>
      <c r="Y277">
        <f>Source!U157</f>
        <v>29.367000000000004</v>
      </c>
      <c r="Z277">
        <f>Source!V157</f>
        <v>0</v>
      </c>
      <c r="AA277">
        <f>Source!X157</f>
        <v>3847.01</v>
      </c>
      <c r="AB277">
        <f>Source!Y157</f>
        <v>2591.67</v>
      </c>
    </row>
    <row r="278" spans="1:28" ht="14.25" x14ac:dyDescent="0.2">
      <c r="C278" s="25" t="str">
        <f>Source!H157</f>
        <v>м3</v>
      </c>
      <c r="D278" s="21"/>
      <c r="E278" s="29">
        <f>Source!AF157</f>
        <v>293.02</v>
      </c>
      <c r="F278" s="29">
        <f>Source!AE157</f>
        <v>343.39</v>
      </c>
      <c r="G278" s="27"/>
      <c r="H278" s="27"/>
      <c r="I278" s="27">
        <f>Source!R157</f>
        <v>2184.9899999999998</v>
      </c>
      <c r="J278" s="27">
        <f>Source!AI157</f>
        <v>0</v>
      </c>
      <c r="K278" s="27">
        <f>Source!V157</f>
        <v>0</v>
      </c>
    </row>
    <row r="279" spans="1:28" ht="89.25" x14ac:dyDescent="0.2">
      <c r="C279" s="30" t="s">
        <v>156</v>
      </c>
      <c r="D279" s="30" t="str">
        <f>Source!BO157</f>
        <v>на 1 кв 2019г.письмо Минстроя России от 15.11.2018г.№45824-ДВ/09</v>
      </c>
    </row>
    <row r="280" spans="1:28" x14ac:dyDescent="0.2">
      <c r="C280" s="30" t="s">
        <v>157</v>
      </c>
      <c r="D280" s="30">
        <f>Source!BA157</f>
        <v>7.07</v>
      </c>
    </row>
    <row r="281" spans="1:28" x14ac:dyDescent="0.2">
      <c r="C281" s="30" t="s">
        <v>158</v>
      </c>
      <c r="D281" s="30">
        <f>Source!BB157</f>
        <v>7.07</v>
      </c>
    </row>
    <row r="282" spans="1:28" x14ac:dyDescent="0.2">
      <c r="C282" s="30" t="s">
        <v>159</v>
      </c>
      <c r="D282" s="30">
        <f>Source!BC157</f>
        <v>7.07</v>
      </c>
    </row>
    <row r="283" spans="1:28" x14ac:dyDescent="0.2">
      <c r="C283" s="30" t="s">
        <v>160</v>
      </c>
      <c r="D283" s="30">
        <f>Source!BS157</f>
        <v>7.07</v>
      </c>
    </row>
    <row r="284" spans="1:28" ht="42.75" x14ac:dyDescent="0.2">
      <c r="A284" s="23" t="str">
        <f>Source!E159</f>
        <v>31</v>
      </c>
      <c r="B284" s="23" t="str">
        <f>Source!F159</f>
        <v>45-04-010-01</v>
      </c>
      <c r="C284" s="24" t="str">
        <f>Source!G159</f>
        <v>Уплотнительная обмазка поверхности котлов раствором огнеупорным (состав ОРГРЭС)</v>
      </c>
      <c r="D284" s="21">
        <f>Source!I159</f>
        <v>0.5</v>
      </c>
      <c r="E284" s="26">
        <f>Source!AB159</f>
        <v>8608.4599999999991</v>
      </c>
      <c r="F284" s="26">
        <f>Source!AD159</f>
        <v>647.52</v>
      </c>
      <c r="G284" s="27">
        <f>Source!O159</f>
        <v>30430.9</v>
      </c>
      <c r="H284" s="27">
        <f>Source!S159</f>
        <v>4037.18</v>
      </c>
      <c r="I284" s="28">
        <f>Source!Q159</f>
        <v>2288.98</v>
      </c>
      <c r="J284" s="28">
        <f>Source!AH159</f>
        <v>123.6</v>
      </c>
      <c r="K284" s="28">
        <f>Source!U159</f>
        <v>61.8</v>
      </c>
      <c r="T284">
        <f>Source!O159</f>
        <v>30430.9</v>
      </c>
      <c r="U284">
        <f>Source!P159</f>
        <v>24104.74</v>
      </c>
      <c r="V284">
        <f>Source!S159</f>
        <v>4037.18</v>
      </c>
      <c r="W284">
        <f>Source!Q159</f>
        <v>2288.98</v>
      </c>
      <c r="X284">
        <f>Source!R159</f>
        <v>274.77999999999997</v>
      </c>
      <c r="Y284">
        <f>Source!U159</f>
        <v>61.8</v>
      </c>
      <c r="Z284">
        <f>Source!V159</f>
        <v>0</v>
      </c>
      <c r="AA284">
        <f>Source!X159</f>
        <v>4096.3599999999997</v>
      </c>
      <c r="AB284">
        <f>Source!Y159</f>
        <v>2759.65</v>
      </c>
    </row>
    <row r="285" spans="1:28" ht="14.25" x14ac:dyDescent="0.2">
      <c r="C285" s="25" t="str">
        <f>Source!H159</f>
        <v>100 м2</v>
      </c>
      <c r="D285" s="21"/>
      <c r="E285" s="29">
        <f>Source!AF159</f>
        <v>1142.06</v>
      </c>
      <c r="F285" s="29">
        <f>Source!AE159</f>
        <v>77.73</v>
      </c>
      <c r="G285" s="27"/>
      <c r="H285" s="27"/>
      <c r="I285" s="27">
        <f>Source!R159</f>
        <v>274.77999999999997</v>
      </c>
      <c r="J285" s="27">
        <f>Source!AI159</f>
        <v>0</v>
      </c>
      <c r="K285" s="27">
        <f>Source!V159</f>
        <v>0</v>
      </c>
    </row>
    <row r="286" spans="1:28" x14ac:dyDescent="0.2">
      <c r="C286" s="30" t="str">
        <f>"Объем: "&amp;Source!I159&amp;"=50/"&amp;"100"</f>
        <v>Объем: 0,5=50/100</v>
      </c>
    </row>
    <row r="287" spans="1:28" ht="89.25" x14ac:dyDescent="0.2">
      <c r="C287" s="30" t="s">
        <v>156</v>
      </c>
      <c r="D287" s="30" t="str">
        <f>Source!BO159</f>
        <v>на 1 кв 2019г.письмо Минстроя России от 15.11.2018г.№45824-ДВ/09</v>
      </c>
    </row>
    <row r="288" spans="1:28" x14ac:dyDescent="0.2">
      <c r="C288" s="30" t="s">
        <v>157</v>
      </c>
      <c r="D288" s="30">
        <f>Source!BA159</f>
        <v>7.07</v>
      </c>
    </row>
    <row r="289" spans="1:28" x14ac:dyDescent="0.2">
      <c r="C289" s="30" t="s">
        <v>158</v>
      </c>
      <c r="D289" s="30">
        <f>Source!BB159</f>
        <v>7.07</v>
      </c>
    </row>
    <row r="290" spans="1:28" x14ac:dyDescent="0.2">
      <c r="C290" s="30" t="s">
        <v>159</v>
      </c>
      <c r="D290" s="30">
        <f>Source!BC159</f>
        <v>7.07</v>
      </c>
    </row>
    <row r="291" spans="1:28" x14ac:dyDescent="0.2">
      <c r="C291" s="30" t="s">
        <v>160</v>
      </c>
      <c r="D291" s="30">
        <f>Source!BS159</f>
        <v>7.07</v>
      </c>
    </row>
    <row r="292" spans="1:28" ht="28.5" x14ac:dyDescent="0.2">
      <c r="A292" s="23" t="str">
        <f>Source!E161</f>
        <v>32</v>
      </c>
      <c r="B292" s="23" t="str">
        <f>Source!F161</f>
        <v>17.4.05.14-0013</v>
      </c>
      <c r="C292" s="24" t="str">
        <f>Source!G161</f>
        <v>Порошок шамотный марки ПШК крупного помола</v>
      </c>
      <c r="D292" s="21">
        <f>Source!I161</f>
        <v>0.5</v>
      </c>
      <c r="E292" s="26">
        <f>Source!AB161</f>
        <v>519.49</v>
      </c>
      <c r="F292" s="26">
        <f>Source!AD161</f>
        <v>0</v>
      </c>
      <c r="G292" s="27">
        <f>Source!O161</f>
        <v>1836.4</v>
      </c>
      <c r="H292" s="27">
        <f>Source!S161</f>
        <v>0</v>
      </c>
      <c r="I292" s="28">
        <f>Source!Q161</f>
        <v>0</v>
      </c>
      <c r="J292" s="28">
        <f>Source!AH161</f>
        <v>0</v>
      </c>
      <c r="K292" s="28">
        <f>Source!U161</f>
        <v>0</v>
      </c>
      <c r="T292">
        <f>Source!O161</f>
        <v>1836.4</v>
      </c>
      <c r="U292">
        <f>Source!P161</f>
        <v>1836.4</v>
      </c>
      <c r="V292">
        <f>Source!S161</f>
        <v>0</v>
      </c>
      <c r="W292">
        <f>Source!Q161</f>
        <v>0</v>
      </c>
      <c r="X292">
        <f>Source!R161</f>
        <v>0</v>
      </c>
      <c r="Y292">
        <f>Source!U161</f>
        <v>0</v>
      </c>
      <c r="Z292">
        <f>Source!V161</f>
        <v>0</v>
      </c>
      <c r="AA292">
        <f>Source!X161</f>
        <v>0</v>
      </c>
      <c r="AB292">
        <f>Source!Y161</f>
        <v>0</v>
      </c>
    </row>
    <row r="293" spans="1:28" ht="14.25" x14ac:dyDescent="0.2">
      <c r="C293" s="25" t="str">
        <f>Source!H161</f>
        <v>т</v>
      </c>
      <c r="D293" s="21"/>
      <c r="E293" s="29">
        <f>Source!AF161</f>
        <v>0</v>
      </c>
      <c r="F293" s="29">
        <f>Source!AE161</f>
        <v>0</v>
      </c>
      <c r="G293" s="27"/>
      <c r="H293" s="27"/>
      <c r="I293" s="27">
        <f>Source!R161</f>
        <v>0</v>
      </c>
      <c r="J293" s="27">
        <f>Source!AI161</f>
        <v>0</v>
      </c>
      <c r="K293" s="27">
        <f>Source!V161</f>
        <v>0</v>
      </c>
    </row>
    <row r="294" spans="1:28" ht="89.25" x14ac:dyDescent="0.2">
      <c r="C294" s="30" t="s">
        <v>156</v>
      </c>
      <c r="D294" s="30" t="str">
        <f>Source!BO161</f>
        <v>на 1 кв 2019г.письмо Минстроя России от 15.11.2018г.№45824-ДВ/09</v>
      </c>
    </row>
    <row r="295" spans="1:28" x14ac:dyDescent="0.2">
      <c r="C295" s="30" t="s">
        <v>159</v>
      </c>
      <c r="D295" s="30">
        <f>Source!BC161</f>
        <v>7.07</v>
      </c>
    </row>
    <row r="296" spans="1:28" ht="42.75" x14ac:dyDescent="0.2">
      <c r="A296" s="23" t="str">
        <f>Source!E163</f>
        <v>33</v>
      </c>
      <c r="B296" s="23" t="str">
        <f>Source!F163</f>
        <v>45-05-002-01</v>
      </c>
      <c r="C296" s="24" t="str">
        <f>Source!G163</f>
        <v>Кладка элементов тепловых агрегатов из обыкновенного глиняного кирпича стен прямых, массивов и выстилок</v>
      </c>
      <c r="D296" s="21">
        <f>Source!I163</f>
        <v>35.4</v>
      </c>
      <c r="E296" s="26">
        <f>Source!AB163</f>
        <v>583.51</v>
      </c>
      <c r="F296" s="26">
        <f>Source!AD163</f>
        <v>318.52999999999997</v>
      </c>
      <c r="G296" s="27">
        <f>Source!O163</f>
        <v>146039.71</v>
      </c>
      <c r="H296" s="27">
        <f>Source!S163</f>
        <v>24607.33</v>
      </c>
      <c r="I296" s="28">
        <f>Source!Q163</f>
        <v>79721.05</v>
      </c>
      <c r="J296" s="28">
        <f>Source!AH163</f>
        <v>12.92</v>
      </c>
      <c r="K296" s="28">
        <f>Source!U163</f>
        <v>457.36799999999999</v>
      </c>
      <c r="T296">
        <f>Source!O163</f>
        <v>146039.71</v>
      </c>
      <c r="U296">
        <f>Source!P163</f>
        <v>41711.33</v>
      </c>
      <c r="V296">
        <f>Source!S163</f>
        <v>24607.33</v>
      </c>
      <c r="W296">
        <f>Source!Q163</f>
        <v>79721.05</v>
      </c>
      <c r="X296">
        <f>Source!R163</f>
        <v>9195.2099999999991</v>
      </c>
      <c r="Y296">
        <f>Source!U163</f>
        <v>457.36799999999999</v>
      </c>
      <c r="Z296">
        <f>Source!V163</f>
        <v>0</v>
      </c>
      <c r="AA296">
        <f>Source!X163</f>
        <v>32112.41</v>
      </c>
      <c r="AB296">
        <f>Source!Y163</f>
        <v>21633.63</v>
      </c>
    </row>
    <row r="297" spans="1:28" ht="14.25" x14ac:dyDescent="0.2">
      <c r="C297" s="25" t="str">
        <f>Source!H163</f>
        <v>м3</v>
      </c>
      <c r="D297" s="21"/>
      <c r="E297" s="29">
        <f>Source!AF163</f>
        <v>98.32</v>
      </c>
      <c r="F297" s="29">
        <f>Source!AE163</f>
        <v>36.74</v>
      </c>
      <c r="G297" s="27"/>
      <c r="H297" s="27"/>
      <c r="I297" s="27">
        <f>Source!R163</f>
        <v>9195.2099999999991</v>
      </c>
      <c r="J297" s="27">
        <f>Source!AI163</f>
        <v>0</v>
      </c>
      <c r="K297" s="27">
        <f>Source!V163</f>
        <v>0</v>
      </c>
    </row>
    <row r="298" spans="1:28" ht="89.25" x14ac:dyDescent="0.2">
      <c r="C298" s="30" t="s">
        <v>156</v>
      </c>
      <c r="D298" s="30" t="str">
        <f>Source!BO163</f>
        <v>на 1 кв 2019г.письмо Минстроя России от 15.11.2018г.№45824-ДВ/09</v>
      </c>
    </row>
    <row r="299" spans="1:28" x14ac:dyDescent="0.2">
      <c r="C299" s="30" t="s">
        <v>157</v>
      </c>
      <c r="D299" s="30">
        <f>Source!BA163</f>
        <v>7.07</v>
      </c>
    </row>
    <row r="300" spans="1:28" x14ac:dyDescent="0.2">
      <c r="C300" s="30" t="s">
        <v>158</v>
      </c>
      <c r="D300" s="30">
        <f>Source!BB163</f>
        <v>7.07</v>
      </c>
    </row>
    <row r="301" spans="1:28" x14ac:dyDescent="0.2">
      <c r="C301" s="30" t="s">
        <v>159</v>
      </c>
      <c r="D301" s="30">
        <f>Source!BC163</f>
        <v>7.07</v>
      </c>
    </row>
    <row r="302" spans="1:28" x14ac:dyDescent="0.2">
      <c r="C302" s="30" t="s">
        <v>160</v>
      </c>
      <c r="D302" s="30">
        <f>Source!BS163</f>
        <v>7.07</v>
      </c>
    </row>
    <row r="303" spans="1:28" ht="28.5" x14ac:dyDescent="0.2">
      <c r="A303" s="23" t="str">
        <f>Source!E165</f>
        <v>34</v>
      </c>
      <c r="B303" s="23" t="str">
        <f>Source!F165</f>
        <v>06.1.01.05-0035</v>
      </c>
      <c r="C303" s="24" t="str">
        <f>Source!G165</f>
        <v>Кирпич керамический одинарный, размером 250х120х65 мм, марка 100</v>
      </c>
      <c r="D303" s="21">
        <f>Source!I165</f>
        <v>15.576000000000001</v>
      </c>
      <c r="E303" s="26">
        <f>Source!AB165</f>
        <v>1759.81</v>
      </c>
      <c r="F303" s="26">
        <f>Source!AD165</f>
        <v>0</v>
      </c>
      <c r="G303" s="27">
        <f>Source!O165</f>
        <v>193794.36</v>
      </c>
      <c r="H303" s="27">
        <f>Source!S165</f>
        <v>0</v>
      </c>
      <c r="I303" s="28">
        <f>Source!Q165</f>
        <v>0</v>
      </c>
      <c r="J303" s="28">
        <f>Source!AH165</f>
        <v>0</v>
      </c>
      <c r="K303" s="28">
        <f>Source!U165</f>
        <v>0</v>
      </c>
      <c r="T303">
        <f>Source!O165</f>
        <v>193794.36</v>
      </c>
      <c r="U303">
        <f>Source!P165</f>
        <v>193794.36</v>
      </c>
      <c r="V303">
        <f>Source!S165</f>
        <v>0</v>
      </c>
      <c r="W303">
        <f>Source!Q165</f>
        <v>0</v>
      </c>
      <c r="X303">
        <f>Source!R165</f>
        <v>0</v>
      </c>
      <c r="Y303">
        <f>Source!U165</f>
        <v>0</v>
      </c>
      <c r="Z303">
        <f>Source!V165</f>
        <v>0</v>
      </c>
      <c r="AA303">
        <f>Source!X165</f>
        <v>0</v>
      </c>
      <c r="AB303">
        <f>Source!Y165</f>
        <v>0</v>
      </c>
    </row>
    <row r="304" spans="1:28" ht="14.25" x14ac:dyDescent="0.2">
      <c r="C304" s="25" t="str">
        <f>Source!H165</f>
        <v>1000 шт.</v>
      </c>
      <c r="D304" s="21"/>
      <c r="E304" s="29">
        <f>Source!AF165</f>
        <v>0</v>
      </c>
      <c r="F304" s="29">
        <f>Source!AE165</f>
        <v>0</v>
      </c>
      <c r="G304" s="27"/>
      <c r="H304" s="27"/>
      <c r="I304" s="27">
        <f>Source!R165</f>
        <v>0</v>
      </c>
      <c r="J304" s="27">
        <f>Source!AI165</f>
        <v>0</v>
      </c>
      <c r="K304" s="27">
        <f>Source!V165</f>
        <v>0</v>
      </c>
    </row>
    <row r="305" spans="1:28" x14ac:dyDescent="0.2">
      <c r="C305" s="30" t="str">
        <f>"Объем: "&amp;Source!I165&amp;"=15576/"&amp;"1000"</f>
        <v>Объем: 15,576=15576/1000</v>
      </c>
    </row>
    <row r="306" spans="1:28" ht="89.25" x14ac:dyDescent="0.2">
      <c r="C306" s="30" t="s">
        <v>156</v>
      </c>
      <c r="D306" s="30" t="str">
        <f>Source!BO165</f>
        <v>на 1 кв 2019г.письмо Минстроя России от 15.11.2018г.№45824-ДВ/09</v>
      </c>
    </row>
    <row r="307" spans="1:28" x14ac:dyDescent="0.2">
      <c r="C307" s="30" t="s">
        <v>159</v>
      </c>
      <c r="D307" s="30">
        <f>Source!BC165</f>
        <v>7.07</v>
      </c>
    </row>
    <row r="308" spans="1:28" ht="28.5" x14ac:dyDescent="0.2">
      <c r="A308" s="23" t="str">
        <f>Source!E167</f>
        <v>35</v>
      </c>
      <c r="B308" s="23" t="str">
        <f>Source!F167</f>
        <v>45-05-009-04</v>
      </c>
      <c r="C308" s="24" t="str">
        <f>Source!G167</f>
        <v>Закладка полостей ломом из глиняного обыкновенного кирпича</v>
      </c>
      <c r="D308" s="21">
        <f>Source!I167</f>
        <v>0.7</v>
      </c>
      <c r="E308" s="26">
        <f>Source!AB167</f>
        <v>498.02</v>
      </c>
      <c r="F308" s="26">
        <f>Source!AD167</f>
        <v>299.44</v>
      </c>
      <c r="G308" s="27">
        <f>Source!O167</f>
        <v>2464.71</v>
      </c>
      <c r="H308" s="27">
        <f>Source!S167</f>
        <v>308.08</v>
      </c>
      <c r="I308" s="28">
        <f>Source!Q167</f>
        <v>1481.93</v>
      </c>
      <c r="J308" s="28">
        <f>Source!AH167</f>
        <v>5.9</v>
      </c>
      <c r="K308" s="28">
        <f>Source!U167</f>
        <v>4.13</v>
      </c>
      <c r="T308">
        <f>Source!O167</f>
        <v>2464.71</v>
      </c>
      <c r="U308">
        <f>Source!P167</f>
        <v>674.7</v>
      </c>
      <c r="V308">
        <f>Source!S167</f>
        <v>308.08</v>
      </c>
      <c r="W308">
        <f>Source!Q167</f>
        <v>1481.93</v>
      </c>
      <c r="X308">
        <f>Source!R167</f>
        <v>158.66</v>
      </c>
      <c r="Y308">
        <f>Source!U167</f>
        <v>4.13</v>
      </c>
      <c r="Z308">
        <f>Source!V167</f>
        <v>0</v>
      </c>
      <c r="AA308">
        <f>Source!X167</f>
        <v>443.4</v>
      </c>
      <c r="AB308">
        <f>Source!Y167</f>
        <v>298.70999999999998</v>
      </c>
    </row>
    <row r="309" spans="1:28" ht="14.25" x14ac:dyDescent="0.2">
      <c r="C309" s="25" t="str">
        <f>Source!H167</f>
        <v>м3</v>
      </c>
      <c r="D309" s="21"/>
      <c r="E309" s="29">
        <f>Source!AF167</f>
        <v>62.25</v>
      </c>
      <c r="F309" s="29">
        <f>Source!AE167</f>
        <v>32.06</v>
      </c>
      <c r="G309" s="27"/>
      <c r="H309" s="27"/>
      <c r="I309" s="27">
        <f>Source!R167</f>
        <v>158.66</v>
      </c>
      <c r="J309" s="27">
        <f>Source!AI167</f>
        <v>0</v>
      </c>
      <c r="K309" s="27">
        <f>Source!V167</f>
        <v>0</v>
      </c>
    </row>
    <row r="310" spans="1:28" ht="89.25" x14ac:dyDescent="0.2">
      <c r="C310" s="30" t="s">
        <v>156</v>
      </c>
      <c r="D310" s="30" t="str">
        <f>Source!BO167</f>
        <v>на 1 кв 2019г.письмо Минстроя России от 15.11.2018г.№45824-ДВ/09</v>
      </c>
    </row>
    <row r="311" spans="1:28" x14ac:dyDescent="0.2">
      <c r="C311" s="30" t="s">
        <v>157</v>
      </c>
      <c r="D311" s="30">
        <f>Source!BA167</f>
        <v>7.07</v>
      </c>
    </row>
    <row r="312" spans="1:28" x14ac:dyDescent="0.2">
      <c r="C312" s="30" t="s">
        <v>158</v>
      </c>
      <c r="D312" s="30">
        <f>Source!BB167</f>
        <v>7.07</v>
      </c>
    </row>
    <row r="313" spans="1:28" x14ac:dyDescent="0.2">
      <c r="C313" s="30" t="s">
        <v>159</v>
      </c>
      <c r="D313" s="30">
        <f>Source!BC167</f>
        <v>7.07</v>
      </c>
    </row>
    <row r="314" spans="1:28" x14ac:dyDescent="0.2">
      <c r="C314" s="30" t="s">
        <v>160</v>
      </c>
      <c r="D314" s="30">
        <f>Source!BS167</f>
        <v>7.07</v>
      </c>
    </row>
    <row r="315" spans="1:28" ht="28.5" x14ac:dyDescent="0.2">
      <c r="A315" s="23" t="str">
        <f>Source!E169</f>
        <v>36</v>
      </c>
      <c r="B315" s="23" t="str">
        <f>Source!F169</f>
        <v>06.1.02.02-0001</v>
      </c>
      <c r="C315" s="24" t="str">
        <f>Source!G169</f>
        <v>Лом кирпича глиняного обыкновенного</v>
      </c>
      <c r="D315" s="21">
        <f>Source!I169</f>
        <v>0.71399999999999997</v>
      </c>
      <c r="E315" s="26">
        <f>Source!AB169</f>
        <v>358.48</v>
      </c>
      <c r="F315" s="26">
        <f>Source!AD169</f>
        <v>0</v>
      </c>
      <c r="G315" s="27">
        <f>Source!O169</f>
        <v>1809.6</v>
      </c>
      <c r="H315" s="27">
        <f>Source!S169</f>
        <v>0</v>
      </c>
      <c r="I315" s="28">
        <f>Source!Q169</f>
        <v>0</v>
      </c>
      <c r="J315" s="28">
        <f>Source!AH169</f>
        <v>0</v>
      </c>
      <c r="K315" s="28">
        <f>Source!U169</f>
        <v>0</v>
      </c>
      <c r="T315">
        <f>Source!O169</f>
        <v>1809.6</v>
      </c>
      <c r="U315">
        <f>Source!P169</f>
        <v>1809.6</v>
      </c>
      <c r="V315">
        <f>Source!S169</f>
        <v>0</v>
      </c>
      <c r="W315">
        <f>Source!Q169</f>
        <v>0</v>
      </c>
      <c r="X315">
        <f>Source!R169</f>
        <v>0</v>
      </c>
      <c r="Y315">
        <f>Source!U169</f>
        <v>0</v>
      </c>
      <c r="Z315">
        <f>Source!V169</f>
        <v>0</v>
      </c>
      <c r="AA315">
        <f>Source!X169</f>
        <v>0</v>
      </c>
      <c r="AB315">
        <f>Source!Y169</f>
        <v>0</v>
      </c>
    </row>
    <row r="316" spans="1:28" ht="14.25" x14ac:dyDescent="0.2">
      <c r="C316" s="25" t="str">
        <f>Source!H169</f>
        <v>м3</v>
      </c>
      <c r="D316" s="21"/>
      <c r="E316" s="29">
        <f>Source!AF169</f>
        <v>0</v>
      </c>
      <c r="F316" s="29">
        <f>Source!AE169</f>
        <v>0</v>
      </c>
      <c r="G316" s="27"/>
      <c r="H316" s="27"/>
      <c r="I316" s="27">
        <f>Source!R169</f>
        <v>0</v>
      </c>
      <c r="J316" s="27">
        <f>Source!AI169</f>
        <v>0</v>
      </c>
      <c r="K316" s="27">
        <f>Source!V169</f>
        <v>0</v>
      </c>
    </row>
    <row r="317" spans="1:28" ht="89.25" x14ac:dyDescent="0.2">
      <c r="C317" s="30" t="s">
        <v>156</v>
      </c>
      <c r="D317" s="30" t="str">
        <f>Source!BO169</f>
        <v>на 1 кв 2019г.письмо Минстроя России от 15.11.2018г.№45824-ДВ/09</v>
      </c>
    </row>
    <row r="318" spans="1:28" x14ac:dyDescent="0.2">
      <c r="C318" s="30" t="s">
        <v>159</v>
      </c>
      <c r="D318" s="30">
        <f>Source!BC169</f>
        <v>7.07</v>
      </c>
    </row>
    <row r="319" spans="1:28" ht="28.5" x14ac:dyDescent="0.2">
      <c r="A319" s="23" t="str">
        <f>Source!E171</f>
        <v>37</v>
      </c>
      <c r="B319" s="23" t="str">
        <f>Source!F171</f>
        <v>45-05-009-05</v>
      </c>
      <c r="C319" s="24" t="str">
        <f>Source!G171</f>
        <v>Закладка полостей ломом из шамотного кирпича</v>
      </c>
      <c r="D319" s="21">
        <f>Source!I171</f>
        <v>0.5</v>
      </c>
      <c r="E319" s="26">
        <f>Source!AB171</f>
        <v>1695.8</v>
      </c>
      <c r="F319" s="26">
        <f>Source!AD171</f>
        <v>298.18</v>
      </c>
      <c r="G319" s="27">
        <f>Source!O171</f>
        <v>5994.65</v>
      </c>
      <c r="H319" s="27">
        <f>Source!S171</f>
        <v>219.66</v>
      </c>
      <c r="I319" s="28">
        <f>Source!Q171</f>
        <v>1054.07</v>
      </c>
      <c r="J319" s="28">
        <f>Source!AH171</f>
        <v>5.89</v>
      </c>
      <c r="K319" s="28">
        <f>Source!U171</f>
        <v>2.9449999999999998</v>
      </c>
      <c r="T319">
        <f>Source!O171</f>
        <v>5994.65</v>
      </c>
      <c r="U319">
        <f>Source!P171</f>
        <v>4720.92</v>
      </c>
      <c r="V319">
        <f>Source!S171</f>
        <v>219.66</v>
      </c>
      <c r="W319">
        <f>Source!Q171</f>
        <v>1054.07</v>
      </c>
      <c r="X319">
        <f>Source!R171</f>
        <v>112.17</v>
      </c>
      <c r="Y319">
        <f>Source!U171</f>
        <v>2.9449999999999998</v>
      </c>
      <c r="Z319">
        <f>Source!V171</f>
        <v>0</v>
      </c>
      <c r="AA319">
        <f>Source!X171</f>
        <v>315.24</v>
      </c>
      <c r="AB319">
        <f>Source!Y171</f>
        <v>212.37</v>
      </c>
    </row>
    <row r="320" spans="1:28" ht="14.25" x14ac:dyDescent="0.2">
      <c r="C320" s="25" t="str">
        <f>Source!H171</f>
        <v>м3</v>
      </c>
      <c r="D320" s="21"/>
      <c r="E320" s="29">
        <f>Source!AF171</f>
        <v>62.14</v>
      </c>
      <c r="F320" s="29">
        <f>Source!AE171</f>
        <v>31.73</v>
      </c>
      <c r="G320" s="27"/>
      <c r="H320" s="27"/>
      <c r="I320" s="27">
        <f>Source!R171</f>
        <v>112.17</v>
      </c>
      <c r="J320" s="27">
        <f>Source!AI171</f>
        <v>0</v>
      </c>
      <c r="K320" s="27">
        <f>Source!V171</f>
        <v>0</v>
      </c>
    </row>
    <row r="321" spans="1:28" ht="89.25" x14ac:dyDescent="0.2">
      <c r="C321" s="30" t="s">
        <v>156</v>
      </c>
      <c r="D321" s="30" t="str">
        <f>Source!BO171</f>
        <v>на 1 кв 2019г.письмо Минстроя России от 15.11.2018г.№45824-ДВ/09</v>
      </c>
    </row>
    <row r="322" spans="1:28" x14ac:dyDescent="0.2">
      <c r="C322" s="30" t="s">
        <v>157</v>
      </c>
      <c r="D322" s="30">
        <f>Source!BA171</f>
        <v>7.07</v>
      </c>
    </row>
    <row r="323" spans="1:28" x14ac:dyDescent="0.2">
      <c r="C323" s="30" t="s">
        <v>158</v>
      </c>
      <c r="D323" s="30">
        <f>Source!BB171</f>
        <v>7.07</v>
      </c>
    </row>
    <row r="324" spans="1:28" x14ac:dyDescent="0.2">
      <c r="C324" s="30" t="s">
        <v>159</v>
      </c>
      <c r="D324" s="30">
        <f>Source!BC171</f>
        <v>7.07</v>
      </c>
    </row>
    <row r="325" spans="1:28" x14ac:dyDescent="0.2">
      <c r="C325" s="30" t="s">
        <v>160</v>
      </c>
      <c r="D325" s="30">
        <f>Source!BS171</f>
        <v>7.07</v>
      </c>
    </row>
    <row r="326" spans="1:28" ht="28.5" x14ac:dyDescent="0.2">
      <c r="A326" s="23" t="str">
        <f>Source!E173</f>
        <v>38</v>
      </c>
      <c r="B326" s="23" t="str">
        <f>Source!F173</f>
        <v>45-05-011-01</v>
      </c>
      <c r="C326" s="24" t="str">
        <f>Source!G173</f>
        <v>Изоляция кладки печей, котлов, трубопроводов асбестовым картоном</v>
      </c>
      <c r="D326" s="21">
        <f>Source!I173</f>
        <v>3.51</v>
      </c>
      <c r="E326" s="26">
        <f>Source!AB173</f>
        <v>1167.8900000000001</v>
      </c>
      <c r="F326" s="26">
        <f>Source!AD173</f>
        <v>8.9600000000000009</v>
      </c>
      <c r="G326" s="27">
        <f>Source!O173</f>
        <v>28982</v>
      </c>
      <c r="H326" s="27">
        <f>Source!S173</f>
        <v>851.67</v>
      </c>
      <c r="I326" s="28">
        <f>Source!Q173</f>
        <v>222.35</v>
      </c>
      <c r="J326" s="28">
        <f>Source!AH173</f>
        <v>4.51</v>
      </c>
      <c r="K326" s="28">
        <f>Source!U173</f>
        <v>15.830099999999998</v>
      </c>
      <c r="T326">
        <f>Source!O173</f>
        <v>28982</v>
      </c>
      <c r="U326">
        <f>Source!P173</f>
        <v>27907.98</v>
      </c>
      <c r="V326">
        <f>Source!S173</f>
        <v>851.67</v>
      </c>
      <c r="W326">
        <f>Source!Q173</f>
        <v>222.35</v>
      </c>
      <c r="X326">
        <f>Source!R173</f>
        <v>24.07</v>
      </c>
      <c r="Y326">
        <f>Source!U173</f>
        <v>15.830099999999998</v>
      </c>
      <c r="Z326">
        <f>Source!V173</f>
        <v>0</v>
      </c>
      <c r="AA326">
        <f>Source!X173</f>
        <v>831.95</v>
      </c>
      <c r="AB326">
        <f>Source!Y173</f>
        <v>560.47</v>
      </c>
    </row>
    <row r="327" spans="1:28" ht="14.25" x14ac:dyDescent="0.2">
      <c r="C327" s="25" t="str">
        <f>Source!H173</f>
        <v>100 кг</v>
      </c>
      <c r="D327" s="21"/>
      <c r="E327" s="29">
        <f>Source!AF173</f>
        <v>34.32</v>
      </c>
      <c r="F327" s="29">
        <f>Source!AE173</f>
        <v>0.97</v>
      </c>
      <c r="G327" s="27"/>
      <c r="H327" s="27"/>
      <c r="I327" s="27">
        <f>Source!R173</f>
        <v>24.07</v>
      </c>
      <c r="J327" s="27">
        <f>Source!AI173</f>
        <v>0</v>
      </c>
      <c r="K327" s="27">
        <f>Source!V173</f>
        <v>0</v>
      </c>
    </row>
    <row r="328" spans="1:28" x14ac:dyDescent="0.2">
      <c r="C328" s="30" t="str">
        <f>"Объем: "&amp;Source!I173&amp;"=351/"&amp;"100"</f>
        <v>Объем: 3,51=351/100</v>
      </c>
    </row>
    <row r="329" spans="1:28" ht="89.25" x14ac:dyDescent="0.2">
      <c r="C329" s="30" t="s">
        <v>156</v>
      </c>
      <c r="D329" s="30" t="str">
        <f>Source!BO173</f>
        <v>на 1 кв 2019г.письмо Минстроя России от 15.11.2018г.№45824-ДВ/09</v>
      </c>
    </row>
    <row r="330" spans="1:28" x14ac:dyDescent="0.2">
      <c r="C330" s="30" t="s">
        <v>157</v>
      </c>
      <c r="D330" s="30">
        <f>Source!BA173</f>
        <v>7.07</v>
      </c>
    </row>
    <row r="331" spans="1:28" x14ac:dyDescent="0.2">
      <c r="C331" s="30" t="s">
        <v>158</v>
      </c>
      <c r="D331" s="30">
        <f>Source!BB173</f>
        <v>7.07</v>
      </c>
    </row>
    <row r="332" spans="1:28" x14ac:dyDescent="0.2">
      <c r="C332" s="30" t="s">
        <v>159</v>
      </c>
      <c r="D332" s="30">
        <f>Source!BC173</f>
        <v>7.07</v>
      </c>
    </row>
    <row r="333" spans="1:28" x14ac:dyDescent="0.2">
      <c r="C333" s="30" t="s">
        <v>160</v>
      </c>
      <c r="D333" s="30">
        <f>Source!BS173</f>
        <v>7.07</v>
      </c>
    </row>
    <row r="334" spans="1:28" ht="28.5" x14ac:dyDescent="0.2">
      <c r="A334" s="23" t="str">
        <f>Source!E175</f>
        <v>39</v>
      </c>
      <c r="B334" s="23" t="str">
        <f>Source!F175</f>
        <v>45-05-011-02</v>
      </c>
      <c r="C334" s="24" t="str">
        <f>Source!G175</f>
        <v>Изоляция кладки печей, котлов, трубопроводов асбестовым шнуром</v>
      </c>
      <c r="D334" s="21">
        <f>Source!I175</f>
        <v>1.35</v>
      </c>
      <c r="E334" s="26">
        <f>Source!AB175</f>
        <v>8882.11</v>
      </c>
      <c r="F334" s="26">
        <f>Source!AD175</f>
        <v>8.9600000000000009</v>
      </c>
      <c r="G334" s="27">
        <f>Source!O175</f>
        <v>84775.3</v>
      </c>
      <c r="H334" s="27">
        <f>Source!S175</f>
        <v>1382.23</v>
      </c>
      <c r="I334" s="28">
        <f>Source!Q175</f>
        <v>85.52</v>
      </c>
      <c r="J334" s="28">
        <f>Source!AH175</f>
        <v>19.03</v>
      </c>
      <c r="K334" s="28">
        <f>Source!U175</f>
        <v>25.690500000000004</v>
      </c>
      <c r="T334">
        <f>Source!O175</f>
        <v>84775.3</v>
      </c>
      <c r="U334">
        <f>Source!P175</f>
        <v>83307.55</v>
      </c>
      <c r="V334">
        <f>Source!S175</f>
        <v>1382.23</v>
      </c>
      <c r="W334">
        <f>Source!Q175</f>
        <v>85.52</v>
      </c>
      <c r="X334">
        <f>Source!R175</f>
        <v>9.26</v>
      </c>
      <c r="Y334">
        <f>Source!U175</f>
        <v>25.690500000000004</v>
      </c>
      <c r="Z334">
        <f>Source!V175</f>
        <v>0</v>
      </c>
      <c r="AA334">
        <f>Source!X175</f>
        <v>1321.92</v>
      </c>
      <c r="AB334">
        <f>Source!Y175</f>
        <v>890.55</v>
      </c>
    </row>
    <row r="335" spans="1:28" ht="14.25" x14ac:dyDescent="0.2">
      <c r="C335" s="25" t="str">
        <f>Source!H175</f>
        <v>100 кг</v>
      </c>
      <c r="D335" s="21"/>
      <c r="E335" s="29">
        <f>Source!AF175</f>
        <v>144.82</v>
      </c>
      <c r="F335" s="29">
        <f>Source!AE175</f>
        <v>0.97</v>
      </c>
      <c r="G335" s="27"/>
      <c r="H335" s="27"/>
      <c r="I335" s="27">
        <f>Source!R175</f>
        <v>9.26</v>
      </c>
      <c r="J335" s="27">
        <f>Source!AI175</f>
        <v>0</v>
      </c>
      <c r="K335" s="27">
        <f>Source!V175</f>
        <v>0</v>
      </c>
    </row>
    <row r="336" spans="1:28" x14ac:dyDescent="0.2">
      <c r="C336" s="30" t="str">
        <f>"Объем: "&amp;Source!I175&amp;"=135/"&amp;"100"</f>
        <v>Объем: 1,35=135/100</v>
      </c>
    </row>
    <row r="337" spans="1:28" ht="89.25" x14ac:dyDescent="0.2">
      <c r="C337" s="30" t="s">
        <v>156</v>
      </c>
      <c r="D337" s="30" t="str">
        <f>Source!BO175</f>
        <v>на 1 кв 2019г.письмо Минстроя России от 15.11.2018г.№45824-ДВ/09</v>
      </c>
    </row>
    <row r="338" spans="1:28" x14ac:dyDescent="0.2">
      <c r="C338" s="30" t="s">
        <v>157</v>
      </c>
      <c r="D338" s="30">
        <f>Source!BA175</f>
        <v>7.07</v>
      </c>
    </row>
    <row r="339" spans="1:28" x14ac:dyDescent="0.2">
      <c r="C339" s="30" t="s">
        <v>158</v>
      </c>
      <c r="D339" s="30">
        <f>Source!BB175</f>
        <v>7.07</v>
      </c>
    </row>
    <row r="340" spans="1:28" x14ac:dyDescent="0.2">
      <c r="C340" s="30" t="s">
        <v>159</v>
      </c>
      <c r="D340" s="30">
        <f>Source!BC175</f>
        <v>7.07</v>
      </c>
    </row>
    <row r="341" spans="1:28" x14ac:dyDescent="0.2">
      <c r="C341" s="30" t="s">
        <v>160</v>
      </c>
      <c r="D341" s="30">
        <f>Source!BS175</f>
        <v>7.07</v>
      </c>
    </row>
    <row r="342" spans="1:28" ht="28.5" x14ac:dyDescent="0.2">
      <c r="A342" s="23" t="str">
        <f>Source!E177</f>
        <v>40</v>
      </c>
      <c r="B342" s="23" t="str">
        <f>Source!F177</f>
        <v>45-10-001-01</v>
      </c>
      <c r="C342" s="24" t="str">
        <f>Source!G177</f>
        <v>Изготовление кружал и опалубки при кладке арок и сводов</v>
      </c>
      <c r="D342" s="21">
        <f>Source!I177</f>
        <v>0.1</v>
      </c>
      <c r="E342" s="26">
        <f>Source!AB177</f>
        <v>10150.44</v>
      </c>
      <c r="F342" s="26">
        <f>Source!AD177</f>
        <v>699.52</v>
      </c>
      <c r="G342" s="27">
        <f>Source!O177</f>
        <v>7176.36</v>
      </c>
      <c r="H342" s="27">
        <f>Source!S177</f>
        <v>906.61</v>
      </c>
      <c r="I342" s="28">
        <f>Source!Q177</f>
        <v>494.56</v>
      </c>
      <c r="J342" s="28">
        <f>Source!AH177</f>
        <v>142.80000000000001</v>
      </c>
      <c r="K342" s="28">
        <f>Source!U177</f>
        <v>14.280000000000001</v>
      </c>
      <c r="T342">
        <f>Source!O177</f>
        <v>7176.36</v>
      </c>
      <c r="U342">
        <f>Source!P177</f>
        <v>5775.19</v>
      </c>
      <c r="V342">
        <f>Source!S177</f>
        <v>906.61</v>
      </c>
      <c r="W342">
        <f>Source!Q177</f>
        <v>494.56</v>
      </c>
      <c r="X342">
        <f>Source!R177</f>
        <v>49.09</v>
      </c>
      <c r="Y342">
        <f>Source!U177</f>
        <v>14.280000000000001</v>
      </c>
      <c r="Z342">
        <f>Source!V177</f>
        <v>0</v>
      </c>
      <c r="AA342">
        <f>Source!X177</f>
        <v>907.92</v>
      </c>
      <c r="AB342">
        <f>Source!Y177</f>
        <v>611.65</v>
      </c>
    </row>
    <row r="343" spans="1:28" ht="14.25" x14ac:dyDescent="0.2">
      <c r="C343" s="25" t="str">
        <f>Source!H177</f>
        <v>100 м2</v>
      </c>
      <c r="D343" s="21"/>
      <c r="E343" s="29">
        <f>Source!AF177</f>
        <v>1282.3399999999999</v>
      </c>
      <c r="F343" s="29">
        <f>Source!AE177</f>
        <v>69.430000000000007</v>
      </c>
      <c r="G343" s="27"/>
      <c r="H343" s="27"/>
      <c r="I343" s="27">
        <f>Source!R177</f>
        <v>49.09</v>
      </c>
      <c r="J343" s="27">
        <f>Source!AI177</f>
        <v>0</v>
      </c>
      <c r="K343" s="27">
        <f>Source!V177</f>
        <v>0</v>
      </c>
    </row>
    <row r="344" spans="1:28" x14ac:dyDescent="0.2">
      <c r="C344" s="30" t="str">
        <f>"Объем: "&amp;Source!I177&amp;"=10/"&amp;"100"</f>
        <v>Объем: 0,1=10/100</v>
      </c>
    </row>
    <row r="345" spans="1:28" ht="89.25" x14ac:dyDescent="0.2">
      <c r="C345" s="30" t="s">
        <v>156</v>
      </c>
      <c r="D345" s="30" t="str">
        <f>Source!BO177</f>
        <v>на 1 кв 2019г.письмо Минстроя России от 15.11.2018г.№45824-ДВ/09</v>
      </c>
    </row>
    <row r="346" spans="1:28" x14ac:dyDescent="0.2">
      <c r="C346" s="30" t="s">
        <v>157</v>
      </c>
      <c r="D346" s="30">
        <f>Source!BA177</f>
        <v>7.07</v>
      </c>
    </row>
    <row r="347" spans="1:28" x14ac:dyDescent="0.2">
      <c r="C347" s="30" t="s">
        <v>158</v>
      </c>
      <c r="D347" s="30">
        <f>Source!BB177</f>
        <v>7.07</v>
      </c>
    </row>
    <row r="348" spans="1:28" x14ac:dyDescent="0.2">
      <c r="C348" s="30" t="s">
        <v>159</v>
      </c>
      <c r="D348" s="30">
        <f>Source!BC177</f>
        <v>7.07</v>
      </c>
    </row>
    <row r="349" spans="1:28" x14ac:dyDescent="0.2">
      <c r="C349" s="30" t="s">
        <v>160</v>
      </c>
      <c r="D349" s="30">
        <f>Source!BS177</f>
        <v>7.07</v>
      </c>
    </row>
    <row r="351" spans="1:28" ht="15" x14ac:dyDescent="0.25">
      <c r="A351" s="32"/>
      <c r="B351" s="32"/>
      <c r="C351" s="39" t="str">
        <f>CONCATENATE("Итого по разделу: ",IF(Source!G179&lt;&gt;"Новый раздел", Source!G179, ""))</f>
        <v>Итого по разделу: Обмуровочные работы</v>
      </c>
      <c r="D351" s="39"/>
      <c r="E351" s="39"/>
      <c r="F351" s="39"/>
      <c r="G351" s="33">
        <f>IF(SUM(T214:T350)=0, "-", SUM(T214:T350))</f>
        <v>1152263.2000000002</v>
      </c>
      <c r="H351" s="33">
        <f>IF(SUM(V214:V350)=0, "-", SUM(V214:V350))</f>
        <v>69168.429999999993</v>
      </c>
      <c r="I351" s="34">
        <f>IF(SUM(W214:W350)=0, "-", SUM(W214:W350))</f>
        <v>175254.71</v>
      </c>
      <c r="J351" s="33"/>
      <c r="K351" s="34">
        <f>IF(SUM(Y214:Y350)=0, "-", SUM(Y214:Y350))</f>
        <v>1116.3515999999997</v>
      </c>
    </row>
    <row r="352" spans="1:28" ht="15" x14ac:dyDescent="0.25">
      <c r="A352" s="32"/>
      <c r="B352" s="32"/>
      <c r="C352" s="32"/>
      <c r="D352" s="32"/>
      <c r="E352" s="32"/>
      <c r="F352" s="32"/>
      <c r="G352" s="33"/>
      <c r="H352" s="33"/>
      <c r="I352" s="33">
        <f>IF(SUM(X214:X350)=0, "-", SUM(X214:X350))</f>
        <v>20446.479999999996</v>
      </c>
      <c r="J352" s="33"/>
      <c r="K352" s="33" t="str">
        <f>IF(SUM(Z214:Z350)=0, "-", SUM(Z214:Z350))</f>
        <v>-</v>
      </c>
    </row>
    <row r="356" spans="1:28" ht="16.5" x14ac:dyDescent="0.25">
      <c r="A356" s="40" t="str">
        <f>CONCATENATE("Раздел: ",IF(Source!G208&lt;&gt;"Новый раздел", Source!G208, ""))</f>
        <v>Раздел: Материалы и оборудование не учтенные ценником</v>
      </c>
      <c r="B356" s="40"/>
      <c r="C356" s="40"/>
      <c r="D356" s="40"/>
      <c r="E356" s="40"/>
      <c r="F356" s="40"/>
      <c r="G356" s="40"/>
      <c r="H356" s="40"/>
      <c r="I356" s="40"/>
      <c r="J356" s="40"/>
      <c r="K356" s="40"/>
    </row>
    <row r="357" spans="1:28" ht="71.25" x14ac:dyDescent="0.2">
      <c r="A357" s="23" t="str">
        <f>Source!E213</f>
        <v>41</v>
      </c>
      <c r="B357" s="23" t="str">
        <f>Source!F213</f>
        <v>Комм.предлож.                          ЗАО "КОТЛОСТРОЙ" стр.1 п.1</v>
      </c>
      <c r="C357" s="24" t="s">
        <v>167</v>
      </c>
      <c r="D357" s="21">
        <f>Source!I213</f>
        <v>1</v>
      </c>
      <c r="E357" s="26">
        <f>Source!AB213</f>
        <v>232780.61</v>
      </c>
      <c r="F357" s="26">
        <f>Source!AD213</f>
        <v>0</v>
      </c>
      <c r="G357" s="27">
        <f>Source!O213</f>
        <v>912499.99</v>
      </c>
      <c r="H357" s="27">
        <f>Source!S213</f>
        <v>0</v>
      </c>
      <c r="I357" s="28">
        <f>Source!Q213</f>
        <v>0</v>
      </c>
      <c r="J357" s="28">
        <f>Source!AH213</f>
        <v>0</v>
      </c>
      <c r="K357" s="28">
        <f>Source!U213</f>
        <v>0</v>
      </c>
      <c r="T357">
        <f>Source!O213</f>
        <v>912499.99</v>
      </c>
      <c r="U357">
        <f>Source!P213</f>
        <v>912499.99</v>
      </c>
      <c r="V357">
        <f>Source!S213</f>
        <v>0</v>
      </c>
      <c r="W357">
        <f>Source!Q213</f>
        <v>0</v>
      </c>
      <c r="X357">
        <f>Source!R213</f>
        <v>0</v>
      </c>
      <c r="Y357">
        <f>Source!U213</f>
        <v>0</v>
      </c>
      <c r="Z357">
        <f>Source!V213</f>
        <v>0</v>
      </c>
      <c r="AA357">
        <f>Source!X213</f>
        <v>0</v>
      </c>
      <c r="AB357">
        <f>Source!Y213</f>
        <v>0</v>
      </c>
    </row>
    <row r="358" spans="1:28" ht="14.25" x14ac:dyDescent="0.2">
      <c r="C358" s="25" t="str">
        <f>Source!H213</f>
        <v>компл.</v>
      </c>
      <c r="D358" s="21"/>
      <c r="E358" s="29">
        <f>Source!AF213</f>
        <v>0</v>
      </c>
      <c r="F358" s="29">
        <f>Source!AE213</f>
        <v>0</v>
      </c>
      <c r="G358" s="27"/>
      <c r="H358" s="27"/>
      <c r="I358" s="27">
        <f>Source!R213</f>
        <v>0</v>
      </c>
      <c r="J358" s="27">
        <f>Source!AI213</f>
        <v>0</v>
      </c>
      <c r="K358" s="27">
        <f>Source!V213</f>
        <v>0</v>
      </c>
    </row>
    <row r="359" spans="1:28" ht="89.25" x14ac:dyDescent="0.2">
      <c r="C359" s="30" t="s">
        <v>156</v>
      </c>
      <c r="D359" s="30" t="str">
        <f>Source!BO213</f>
        <v>на 1 кв 2019г.письмо Минстроя России от 15.11.2018г.№45824-ДВ/09</v>
      </c>
    </row>
    <row r="360" spans="1:28" x14ac:dyDescent="0.2">
      <c r="C360" s="30" t="s">
        <v>159</v>
      </c>
      <c r="D360" s="30">
        <f>Source!BC213</f>
        <v>3.92</v>
      </c>
    </row>
    <row r="361" spans="1:28" ht="71.25" x14ac:dyDescent="0.2">
      <c r="A361" s="23" t="str">
        <f>Source!E215</f>
        <v>42</v>
      </c>
      <c r="B361" s="23" t="str">
        <f>Source!F215</f>
        <v>Комм.предлож.                           ЗАО "КОТЛОСТРОЙ" стр.1 п.3</v>
      </c>
      <c r="C361" s="24" t="s">
        <v>168</v>
      </c>
      <c r="D361" s="21">
        <f>Source!I215</f>
        <v>1</v>
      </c>
      <c r="E361" s="26">
        <f>Source!AB215</f>
        <v>14880.95</v>
      </c>
      <c r="F361" s="26">
        <f>Source!AD215</f>
        <v>0</v>
      </c>
      <c r="G361" s="27">
        <f>Source!O215</f>
        <v>58333.32</v>
      </c>
      <c r="H361" s="27">
        <f>Source!S215</f>
        <v>0</v>
      </c>
      <c r="I361" s="28">
        <f>Source!Q215</f>
        <v>0</v>
      </c>
      <c r="J361" s="28">
        <f>Source!AH215</f>
        <v>0</v>
      </c>
      <c r="K361" s="28">
        <f>Source!U215</f>
        <v>0</v>
      </c>
      <c r="T361">
        <f>Source!O215</f>
        <v>58333.32</v>
      </c>
      <c r="U361">
        <f>Source!P215</f>
        <v>58333.32</v>
      </c>
      <c r="V361">
        <f>Source!S215</f>
        <v>0</v>
      </c>
      <c r="W361">
        <f>Source!Q215</f>
        <v>0</v>
      </c>
      <c r="X361">
        <f>Source!R215</f>
        <v>0</v>
      </c>
      <c r="Y361">
        <f>Source!U215</f>
        <v>0</v>
      </c>
      <c r="Z361">
        <f>Source!V215</f>
        <v>0</v>
      </c>
      <c r="AA361">
        <f>Source!X215</f>
        <v>0</v>
      </c>
      <c r="AB361">
        <f>Source!Y215</f>
        <v>0</v>
      </c>
    </row>
    <row r="362" spans="1:28" ht="14.25" x14ac:dyDescent="0.2">
      <c r="C362" s="25" t="str">
        <f>Source!H215</f>
        <v>КОМП.</v>
      </c>
      <c r="D362" s="21"/>
      <c r="E362" s="29">
        <f>Source!AF215</f>
        <v>0</v>
      </c>
      <c r="F362" s="29">
        <f>Source!AE215</f>
        <v>0</v>
      </c>
      <c r="G362" s="27"/>
      <c r="H362" s="27"/>
      <c r="I362" s="27">
        <f>Source!R215</f>
        <v>0</v>
      </c>
      <c r="J362" s="27">
        <f>Source!AI215</f>
        <v>0</v>
      </c>
      <c r="K362" s="27">
        <f>Source!V215</f>
        <v>0</v>
      </c>
    </row>
    <row r="363" spans="1:28" ht="89.25" x14ac:dyDescent="0.2">
      <c r="C363" s="30" t="s">
        <v>156</v>
      </c>
      <c r="D363" s="30" t="str">
        <f>Source!BO215</f>
        <v>на 1 кв 2019г.письмо Минстроя России от 15.11.2018г.№45824-ДВ/09</v>
      </c>
    </row>
    <row r="364" spans="1:28" x14ac:dyDescent="0.2">
      <c r="C364" s="30" t="s">
        <v>159</v>
      </c>
      <c r="D364" s="30">
        <f>Source!BC215</f>
        <v>3.92</v>
      </c>
    </row>
    <row r="365" spans="1:28" ht="57" x14ac:dyDescent="0.2">
      <c r="A365" s="23" t="str">
        <f>Source!E217</f>
        <v>43</v>
      </c>
      <c r="B365" s="23" t="str">
        <f>Source!F217</f>
        <v>Комм.предлож                           ЗАО "КОТЛОСТРОЙ" стр.1 П.2</v>
      </c>
      <c r="C365" s="24" t="s">
        <v>169</v>
      </c>
      <c r="D365" s="21">
        <f>Source!I217</f>
        <v>1</v>
      </c>
      <c r="E365" s="26">
        <f>Source!AB217</f>
        <v>37202.379999999997</v>
      </c>
      <c r="F365" s="26">
        <f>Source!AD217</f>
        <v>0</v>
      </c>
      <c r="G365" s="27">
        <f>Source!O217</f>
        <v>145833.32999999999</v>
      </c>
      <c r="H365" s="27">
        <f>Source!S217</f>
        <v>0</v>
      </c>
      <c r="I365" s="28">
        <f>Source!Q217</f>
        <v>0</v>
      </c>
      <c r="J365" s="28">
        <f>Source!AH217</f>
        <v>0</v>
      </c>
      <c r="K365" s="28">
        <f>Source!U217</f>
        <v>0</v>
      </c>
      <c r="T365">
        <f>Source!O217</f>
        <v>145833.32999999999</v>
      </c>
      <c r="U365">
        <f>Source!P217</f>
        <v>145833.32999999999</v>
      </c>
      <c r="V365">
        <f>Source!S217</f>
        <v>0</v>
      </c>
      <c r="W365">
        <f>Source!Q217</f>
        <v>0</v>
      </c>
      <c r="X365">
        <f>Source!R217</f>
        <v>0</v>
      </c>
      <c r="Y365">
        <f>Source!U217</f>
        <v>0</v>
      </c>
      <c r="Z365">
        <f>Source!V217</f>
        <v>0</v>
      </c>
      <c r="AA365">
        <f>Source!X217</f>
        <v>0</v>
      </c>
      <c r="AB365">
        <f>Source!Y217</f>
        <v>0</v>
      </c>
    </row>
    <row r="366" spans="1:28" ht="14.25" x14ac:dyDescent="0.2">
      <c r="C366" s="25" t="str">
        <f>Source!H217</f>
        <v>компл.</v>
      </c>
      <c r="D366" s="21"/>
      <c r="E366" s="29">
        <f>Source!AF217</f>
        <v>0</v>
      </c>
      <c r="F366" s="29">
        <f>Source!AE217</f>
        <v>0</v>
      </c>
      <c r="G366" s="27"/>
      <c r="H366" s="27"/>
      <c r="I366" s="27">
        <f>Source!R217</f>
        <v>0</v>
      </c>
      <c r="J366" s="27">
        <f>Source!AI217</f>
        <v>0</v>
      </c>
      <c r="K366" s="27">
        <f>Source!V217</f>
        <v>0</v>
      </c>
    </row>
    <row r="367" spans="1:28" ht="89.25" x14ac:dyDescent="0.2">
      <c r="C367" s="30" t="s">
        <v>156</v>
      </c>
      <c r="D367" s="30" t="str">
        <f>Source!BO217</f>
        <v>на 1 кв 2019г.письмо Минстроя России от 15.11.2018г.№45824-ДВ/09</v>
      </c>
    </row>
    <row r="368" spans="1:28" x14ac:dyDescent="0.2">
      <c r="C368" s="30" t="s">
        <v>159</v>
      </c>
      <c r="D368" s="30">
        <f>Source!BC217</f>
        <v>3.92</v>
      </c>
    </row>
    <row r="369" spans="1:33" ht="68.25" x14ac:dyDescent="0.2">
      <c r="A369" s="23" t="str">
        <f>Source!E219</f>
        <v>44</v>
      </c>
      <c r="B369" s="23" t="str">
        <f>Source!F219</f>
        <v>Комм.предлож ЗАО "КОТЛОСТРОЙ" стр. 1 П.4</v>
      </c>
      <c r="C369" s="24" t="s">
        <v>170</v>
      </c>
      <c r="D369" s="21">
        <f>Source!I219</f>
        <v>1</v>
      </c>
      <c r="E369" s="26">
        <f>Source!AB219</f>
        <v>78972.179999999993</v>
      </c>
      <c r="F369" s="26">
        <f>Source!AD219</f>
        <v>0</v>
      </c>
      <c r="G369" s="27">
        <f>Source!O219</f>
        <v>558333.31000000006</v>
      </c>
      <c r="H369" s="27">
        <f>Source!S219</f>
        <v>0</v>
      </c>
      <c r="I369" s="28">
        <f>Source!Q219</f>
        <v>0</v>
      </c>
      <c r="J369" s="28">
        <f>Source!AH219</f>
        <v>0</v>
      </c>
      <c r="K369" s="28">
        <f>Source!U219</f>
        <v>0</v>
      </c>
      <c r="T369">
        <f>Source!O219</f>
        <v>558333.31000000006</v>
      </c>
      <c r="U369">
        <f>Source!P219</f>
        <v>558333.31000000006</v>
      </c>
      <c r="V369">
        <f>Source!S219</f>
        <v>0</v>
      </c>
      <c r="W369">
        <f>Source!Q219</f>
        <v>0</v>
      </c>
      <c r="X369">
        <f>Source!R219</f>
        <v>0</v>
      </c>
      <c r="Y369">
        <f>Source!U219</f>
        <v>0</v>
      </c>
      <c r="Z369">
        <f>Source!V219</f>
        <v>0</v>
      </c>
      <c r="AA369">
        <f>Source!X219</f>
        <v>0</v>
      </c>
      <c r="AB369">
        <f>Source!Y219</f>
        <v>0</v>
      </c>
    </row>
    <row r="370" spans="1:33" ht="14.25" x14ac:dyDescent="0.2">
      <c r="C370" s="25" t="str">
        <f>Source!H219</f>
        <v>КОМП.</v>
      </c>
      <c r="D370" s="21"/>
      <c r="E370" s="29">
        <f>Source!AF219</f>
        <v>0</v>
      </c>
      <c r="F370" s="29">
        <f>Source!AE219</f>
        <v>0</v>
      </c>
      <c r="G370" s="27"/>
      <c r="H370" s="27"/>
      <c r="I370" s="27">
        <f>Source!R219</f>
        <v>0</v>
      </c>
      <c r="J370" s="27">
        <f>Source!AI219</f>
        <v>0</v>
      </c>
      <c r="K370" s="27">
        <f>Source!V219</f>
        <v>0</v>
      </c>
    </row>
    <row r="371" spans="1:33" ht="89.25" x14ac:dyDescent="0.2">
      <c r="C371" s="30" t="s">
        <v>156</v>
      </c>
      <c r="D371" s="30" t="str">
        <f>Source!BO219</f>
        <v>на 1 кв 2019г.письмо Минстроя России от 15.11.2018г.№45824-ДВ/09</v>
      </c>
    </row>
    <row r="372" spans="1:33" x14ac:dyDescent="0.2">
      <c r="C372" s="30" t="s">
        <v>159</v>
      </c>
      <c r="D372" s="30">
        <f>Source!BC219</f>
        <v>7.07</v>
      </c>
    </row>
    <row r="374" spans="1:33" ht="30" x14ac:dyDescent="0.25">
      <c r="A374" s="32"/>
      <c r="B374" s="32"/>
      <c r="C374" s="39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  <c r="D374" s="39"/>
      <c r="E374" s="39"/>
      <c r="F374" s="39"/>
      <c r="G374" s="33">
        <f>IF(SUM(T356:T373)=0, "-", SUM(T356:T373))</f>
        <v>1674999.95</v>
      </c>
      <c r="H374" s="33" t="str">
        <f>IF(SUM(V356:V373)=0, "-", SUM(V356:V373))</f>
        <v>-</v>
      </c>
      <c r="I374" s="34" t="str">
        <f>IF(SUM(W356:W373)=0, "-", SUM(W356:W373))</f>
        <v>-</v>
      </c>
      <c r="J374" s="33"/>
      <c r="K374" s="34" t="str">
        <f>IF(SUM(Y356:Y373)=0, "-", SUM(Y356:Y373))</f>
        <v>-</v>
      </c>
      <c r="AG374" s="35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</row>
    <row r="375" spans="1:33" ht="15" x14ac:dyDescent="0.25">
      <c r="A375" s="32"/>
      <c r="B375" s="32"/>
      <c r="C375" s="32"/>
      <c r="D375" s="32"/>
      <c r="E375" s="32"/>
      <c r="F375" s="32"/>
      <c r="G375" s="33"/>
      <c r="H375" s="33"/>
      <c r="I375" s="33" t="str">
        <f>IF(SUM(X356:X373)=0, "-", SUM(X356:X373))</f>
        <v>-</v>
      </c>
      <c r="J375" s="33"/>
      <c r="K375" s="33" t="str">
        <f>IF(SUM(Z356:Z373)=0, "-", SUM(Z356:Z373))</f>
        <v>-</v>
      </c>
    </row>
    <row r="379" spans="1:33" ht="16.5" x14ac:dyDescent="0.25">
      <c r="A379" s="40" t="str">
        <f>CONCATENATE("Раздел: ",IF(Source!G250&lt;&gt;"Новый раздел", Source!G250, ""))</f>
        <v>Раздел: Прочие работы</v>
      </c>
      <c r="B379" s="40"/>
      <c r="C379" s="40"/>
      <c r="D379" s="40"/>
      <c r="E379" s="40"/>
      <c r="F379" s="40"/>
      <c r="G379" s="40"/>
      <c r="H379" s="40"/>
      <c r="I379" s="40"/>
      <c r="J379" s="40"/>
      <c r="K379" s="40"/>
    </row>
    <row r="380" spans="1:33" ht="42.75" x14ac:dyDescent="0.2">
      <c r="A380" s="23" t="str">
        <f>Source!E255</f>
        <v>45</v>
      </c>
      <c r="B380" s="23" t="str">
        <f>Source!F255</f>
        <v>46-01-005-01</v>
      </c>
      <c r="C380" s="24" t="str">
        <f>Source!G255</f>
        <v>Наращивание железобетонных фундаментов под оборудование при объеме в одном месте до 10 м3</v>
      </c>
      <c r="D380" s="21">
        <f>Source!I255</f>
        <v>10.319100000000001</v>
      </c>
      <c r="E380" s="26">
        <f>Source!AB255</f>
        <v>234.62</v>
      </c>
      <c r="F380" s="26">
        <f>Source!AD255</f>
        <v>56.86</v>
      </c>
      <c r="G380" s="27">
        <f>Source!O255</f>
        <v>17116.95</v>
      </c>
      <c r="H380" s="27">
        <f>Source!S255</f>
        <v>4815.83</v>
      </c>
      <c r="I380" s="28">
        <f>Source!Q255</f>
        <v>4148.28</v>
      </c>
      <c r="J380" s="28">
        <f>Source!AH255</f>
        <v>9.31</v>
      </c>
      <c r="K380" s="28">
        <f>Source!U255</f>
        <v>96.070821000000009</v>
      </c>
      <c r="T380">
        <f>Source!O255</f>
        <v>17116.95</v>
      </c>
      <c r="U380">
        <f>Source!P255</f>
        <v>8152.84</v>
      </c>
      <c r="V380">
        <f>Source!S255</f>
        <v>4815.83</v>
      </c>
      <c r="W380">
        <f>Source!Q255</f>
        <v>4148.28</v>
      </c>
      <c r="X380">
        <f>Source!R255</f>
        <v>423.15</v>
      </c>
      <c r="Y380">
        <f>Source!U255</f>
        <v>96.070821000000009</v>
      </c>
      <c r="Z380">
        <f>Source!V255</f>
        <v>0</v>
      </c>
      <c r="AA380">
        <f>Source!X255</f>
        <v>5186.59</v>
      </c>
      <c r="AB380">
        <f>Source!Y255</f>
        <v>3143.39</v>
      </c>
    </row>
    <row r="381" spans="1:33" ht="14.25" x14ac:dyDescent="0.2">
      <c r="C381" s="25" t="str">
        <f>Source!H255</f>
        <v>м3</v>
      </c>
      <c r="D381" s="21"/>
      <c r="E381" s="29">
        <f>Source!AF255</f>
        <v>66.010000000000005</v>
      </c>
      <c r="F381" s="29">
        <f>Source!AE255</f>
        <v>5.8</v>
      </c>
      <c r="G381" s="27"/>
      <c r="H381" s="27"/>
      <c r="I381" s="27">
        <f>Source!R255</f>
        <v>423.15</v>
      </c>
      <c r="J381" s="27">
        <f>Source!AI255</f>
        <v>0</v>
      </c>
      <c r="K381" s="27">
        <f>Source!V255</f>
        <v>0</v>
      </c>
    </row>
    <row r="382" spans="1:33" x14ac:dyDescent="0.2">
      <c r="C382" s="30" t="str">
        <f>"Объем: "&amp;Source!I255&amp;"=8,85*"&amp;"5,83*"&amp;"0,2"</f>
        <v>Объем: 10,3191=8,85*5,83*0,2</v>
      </c>
    </row>
    <row r="383" spans="1:33" ht="89.25" x14ac:dyDescent="0.2">
      <c r="C383" s="30" t="s">
        <v>156</v>
      </c>
      <c r="D383" s="30" t="str">
        <f>Source!BO255</f>
        <v>на 1 кв 2019г.письмо Минстроя России от 15.11.2018г.№45824-ДВ/09</v>
      </c>
    </row>
    <row r="384" spans="1:33" x14ac:dyDescent="0.2">
      <c r="C384" s="30" t="s">
        <v>157</v>
      </c>
      <c r="D384" s="30">
        <f>Source!BA255</f>
        <v>7.07</v>
      </c>
    </row>
    <row r="385" spans="1:28" x14ac:dyDescent="0.2">
      <c r="C385" s="30" t="s">
        <v>158</v>
      </c>
      <c r="D385" s="30">
        <f>Source!BB255</f>
        <v>7.07</v>
      </c>
    </row>
    <row r="386" spans="1:28" x14ac:dyDescent="0.2">
      <c r="C386" s="30" t="s">
        <v>159</v>
      </c>
      <c r="D386" s="30">
        <f>Source!BC255</f>
        <v>7.07</v>
      </c>
    </row>
    <row r="387" spans="1:28" x14ac:dyDescent="0.2">
      <c r="C387" s="30" t="s">
        <v>160</v>
      </c>
      <c r="D387" s="30">
        <f>Source!BS255</f>
        <v>7.07</v>
      </c>
    </row>
    <row r="388" spans="1:28" ht="28.5" x14ac:dyDescent="0.2">
      <c r="A388" s="23" t="str">
        <f>Source!E257</f>
        <v>46</v>
      </c>
      <c r="B388" s="23" t="str">
        <f>Source!F257</f>
        <v>04.1.02.05-0007</v>
      </c>
      <c r="C388" s="24" t="str">
        <f>Source!G257</f>
        <v>Бетон тяжелый, класс В20 (М250)</v>
      </c>
      <c r="D388" s="21">
        <f>Source!I257</f>
        <v>10.525482</v>
      </c>
      <c r="E388" s="26">
        <f>Source!AB257</f>
        <v>718.23</v>
      </c>
      <c r="F388" s="26">
        <f>Source!AD257</f>
        <v>0</v>
      </c>
      <c r="G388" s="27">
        <f>Source!O257</f>
        <v>53447.199999999997</v>
      </c>
      <c r="H388" s="27">
        <f>Source!S257</f>
        <v>0</v>
      </c>
      <c r="I388" s="28">
        <f>Source!Q257</f>
        <v>0</v>
      </c>
      <c r="J388" s="28">
        <f>Source!AH257</f>
        <v>0</v>
      </c>
      <c r="K388" s="28">
        <f>Source!U257</f>
        <v>0</v>
      </c>
      <c r="T388">
        <f>Source!O257</f>
        <v>53447.199999999997</v>
      </c>
      <c r="U388">
        <f>Source!P257</f>
        <v>53447.199999999997</v>
      </c>
      <c r="V388">
        <f>Source!S257</f>
        <v>0</v>
      </c>
      <c r="W388">
        <f>Source!Q257</f>
        <v>0</v>
      </c>
      <c r="X388">
        <f>Source!R257</f>
        <v>0</v>
      </c>
      <c r="Y388">
        <f>Source!U257</f>
        <v>0</v>
      </c>
      <c r="Z388">
        <f>Source!V257</f>
        <v>0</v>
      </c>
      <c r="AA388">
        <f>Source!X257</f>
        <v>0</v>
      </c>
      <c r="AB388">
        <f>Source!Y257</f>
        <v>0</v>
      </c>
    </row>
    <row r="389" spans="1:28" ht="14.25" x14ac:dyDescent="0.2">
      <c r="C389" s="25" t="str">
        <f>Source!H257</f>
        <v>м3</v>
      </c>
      <c r="D389" s="21"/>
      <c r="E389" s="29">
        <f>Source!AF257</f>
        <v>0</v>
      </c>
      <c r="F389" s="29">
        <f>Source!AE257</f>
        <v>0</v>
      </c>
      <c r="G389" s="27"/>
      <c r="H389" s="27"/>
      <c r="I389" s="27">
        <f>Source!R257</f>
        <v>0</v>
      </c>
      <c r="J389" s="27">
        <f>Source!AI257</f>
        <v>0</v>
      </c>
      <c r="K389" s="27">
        <f>Source!V257</f>
        <v>0</v>
      </c>
    </row>
    <row r="390" spans="1:28" ht="89.25" x14ac:dyDescent="0.2">
      <c r="C390" s="30" t="s">
        <v>156</v>
      </c>
      <c r="D390" s="30" t="str">
        <f>Source!BO257</f>
        <v>на 1 кв 2019г.письмо Минстроя России от 15.11.2018г.№45824-ДВ/09</v>
      </c>
    </row>
    <row r="391" spans="1:28" x14ac:dyDescent="0.2">
      <c r="C391" s="30" t="s">
        <v>159</v>
      </c>
      <c r="D391" s="30">
        <f>Source!BC257</f>
        <v>7.07</v>
      </c>
    </row>
    <row r="392" spans="1:28" ht="57" x14ac:dyDescent="0.2">
      <c r="A392" s="23" t="str">
        <f>Source!E259</f>
        <v>47</v>
      </c>
      <c r="B392" s="23" t="str">
        <f>Source!F259</f>
        <v>08.4.02.03-0021</v>
      </c>
      <c r="C392" s="24" t="str">
        <f>Source!G259</f>
        <v>Каркасы и сетки арматурные плоские, собранные и сваренные (связанные) в арматурные изделия, класс BP-I, диаметр 4 мм</v>
      </c>
      <c r="D392" s="21">
        <f>Source!I259</f>
        <v>0.11</v>
      </c>
      <c r="E392" s="26">
        <f>Source!AB259</f>
        <v>8817.17</v>
      </c>
      <c r="F392" s="26">
        <f>Source!AD259</f>
        <v>0</v>
      </c>
      <c r="G392" s="27">
        <f>Source!O259</f>
        <v>6857.11</v>
      </c>
      <c r="H392" s="27">
        <f>Source!S259</f>
        <v>0</v>
      </c>
      <c r="I392" s="28">
        <f>Source!Q259</f>
        <v>0</v>
      </c>
      <c r="J392" s="28">
        <f>Source!AH259</f>
        <v>0</v>
      </c>
      <c r="K392" s="28">
        <f>Source!U259</f>
        <v>0</v>
      </c>
      <c r="T392">
        <f>Source!O259</f>
        <v>6857.11</v>
      </c>
      <c r="U392">
        <f>Source!P259</f>
        <v>6857.11</v>
      </c>
      <c r="V392">
        <f>Source!S259</f>
        <v>0</v>
      </c>
      <c r="W392">
        <f>Source!Q259</f>
        <v>0</v>
      </c>
      <c r="X392">
        <f>Source!R259</f>
        <v>0</v>
      </c>
      <c r="Y392">
        <f>Source!U259</f>
        <v>0</v>
      </c>
      <c r="Z392">
        <f>Source!V259</f>
        <v>0</v>
      </c>
      <c r="AA392">
        <f>Source!X259</f>
        <v>0</v>
      </c>
      <c r="AB392">
        <f>Source!Y259</f>
        <v>0</v>
      </c>
    </row>
    <row r="393" spans="1:28" ht="14.25" x14ac:dyDescent="0.2">
      <c r="C393" s="25" t="str">
        <f>Source!H259</f>
        <v>т</v>
      </c>
      <c r="D393" s="21"/>
      <c r="E393" s="29">
        <f>Source!AF259</f>
        <v>0</v>
      </c>
      <c r="F393" s="29">
        <f>Source!AE259</f>
        <v>0</v>
      </c>
      <c r="G393" s="27"/>
      <c r="H393" s="27"/>
      <c r="I393" s="27">
        <f>Source!R259</f>
        <v>0</v>
      </c>
      <c r="J393" s="27">
        <f>Source!AI259</f>
        <v>0</v>
      </c>
      <c r="K393" s="27">
        <f>Source!V259</f>
        <v>0</v>
      </c>
    </row>
    <row r="394" spans="1:28" ht="89.25" x14ac:dyDescent="0.2">
      <c r="C394" s="30" t="s">
        <v>156</v>
      </c>
      <c r="D394" s="30" t="str">
        <f>Source!BO259</f>
        <v>на 1 кв 2019г.письмо Минстроя России от 15.11.2018г.№45824-ДВ/09</v>
      </c>
    </row>
    <row r="395" spans="1:28" x14ac:dyDescent="0.2">
      <c r="C395" s="30" t="s">
        <v>159</v>
      </c>
      <c r="D395" s="30">
        <f>Source!BC259</f>
        <v>7.07</v>
      </c>
    </row>
    <row r="396" spans="1:28" ht="57" x14ac:dyDescent="0.2">
      <c r="A396" s="23" t="str">
        <f>Source!E261</f>
        <v>48</v>
      </c>
      <c r="B396" s="23" t="str">
        <f>Source!F261</f>
        <v>15-04-030-03</v>
      </c>
      <c r="C396" s="24" t="str">
        <f>Source!G261</f>
        <v>Масляная окраска металлических поверхностей стальных балок, труб диаметром более 50 мм и т.п., количество окрасок 2</v>
      </c>
      <c r="D396" s="21">
        <f>Source!I261</f>
        <v>0.62519999999999998</v>
      </c>
      <c r="E396" s="26">
        <f>Source!AB261</f>
        <v>396.58</v>
      </c>
      <c r="F396" s="26">
        <f>Source!AD261</f>
        <v>2.9</v>
      </c>
      <c r="G396" s="27">
        <f>Source!O261</f>
        <v>1752.95</v>
      </c>
      <c r="H396" s="27">
        <f>Source!S261</f>
        <v>1419.18</v>
      </c>
      <c r="I396" s="28">
        <f>Source!Q261</f>
        <v>12.82</v>
      </c>
      <c r="J396" s="28">
        <f>Source!AH261</f>
        <v>40.590000000000003</v>
      </c>
      <c r="K396" s="28">
        <f>Source!U261</f>
        <v>25.376868000000002</v>
      </c>
      <c r="T396">
        <f>Source!O261</f>
        <v>1752.95</v>
      </c>
      <c r="U396">
        <f>Source!P261</f>
        <v>320.95</v>
      </c>
      <c r="V396">
        <f>Source!S261</f>
        <v>1419.18</v>
      </c>
      <c r="W396">
        <f>Source!Q261</f>
        <v>12.82</v>
      </c>
      <c r="X396">
        <f>Source!R261</f>
        <v>1.86</v>
      </c>
      <c r="Y396">
        <f>Source!U261</f>
        <v>25.376868000000002</v>
      </c>
      <c r="Z396">
        <f>Source!V261</f>
        <v>0</v>
      </c>
      <c r="AA396">
        <f>Source!X261</f>
        <v>1349.99</v>
      </c>
      <c r="AB396">
        <f>Source!Y261</f>
        <v>667.89</v>
      </c>
    </row>
    <row r="397" spans="1:28" ht="14.25" x14ac:dyDescent="0.2">
      <c r="C397" s="25" t="str">
        <f>Source!H261</f>
        <v>100 м2</v>
      </c>
      <c r="D397" s="21"/>
      <c r="E397" s="29">
        <f>Source!AF261</f>
        <v>321.07</v>
      </c>
      <c r="F397" s="29">
        <f>Source!AE261</f>
        <v>0.42</v>
      </c>
      <c r="G397" s="27"/>
      <c r="H397" s="27"/>
      <c r="I397" s="27">
        <f>Source!R261</f>
        <v>1.86</v>
      </c>
      <c r="J397" s="27">
        <f>Source!AI261</f>
        <v>0</v>
      </c>
      <c r="K397" s="27">
        <f>Source!V261</f>
        <v>0</v>
      </c>
    </row>
    <row r="398" spans="1:28" x14ac:dyDescent="0.2">
      <c r="C398" s="30" t="str">
        <f>"Объем: "&amp;Source!I261&amp;"=(1,2*"&amp;"52,1)/"&amp;"100"</f>
        <v>Объем: 0,6252=(1,2*52,1)/100</v>
      </c>
    </row>
    <row r="399" spans="1:28" ht="89.25" x14ac:dyDescent="0.2">
      <c r="C399" s="30" t="s">
        <v>156</v>
      </c>
      <c r="D399" s="30" t="str">
        <f>Source!BO261</f>
        <v>на 1 кв 2019г.письмо Минстроя России от 15.11.2018г.№45824-ДВ/09</v>
      </c>
    </row>
    <row r="400" spans="1:28" x14ac:dyDescent="0.2">
      <c r="C400" s="30" t="s">
        <v>157</v>
      </c>
      <c r="D400" s="30">
        <f>Source!BA261</f>
        <v>7.07</v>
      </c>
    </row>
    <row r="401" spans="1:33" x14ac:dyDescent="0.2">
      <c r="C401" s="30" t="s">
        <v>158</v>
      </c>
      <c r="D401" s="30">
        <f>Source!BB261</f>
        <v>7.07</v>
      </c>
    </row>
    <row r="402" spans="1:33" x14ac:dyDescent="0.2">
      <c r="C402" s="30" t="s">
        <v>159</v>
      </c>
      <c r="D402" s="30">
        <f>Source!BC261</f>
        <v>7.07</v>
      </c>
    </row>
    <row r="403" spans="1:33" x14ac:dyDescent="0.2">
      <c r="C403" s="30" t="s">
        <v>160</v>
      </c>
      <c r="D403" s="30">
        <f>Source!BS261</f>
        <v>7.07</v>
      </c>
    </row>
    <row r="404" spans="1:33" ht="28.5" x14ac:dyDescent="0.2">
      <c r="A404" s="23" t="str">
        <f>Source!E263</f>
        <v>49</v>
      </c>
      <c r="B404" s="23" t="str">
        <f>Source!F263</f>
        <v>14.4.04.08-0002</v>
      </c>
      <c r="C404" s="24" t="str">
        <f>Source!G263</f>
        <v>Эмаль ПФ-115 БИО различных цветов</v>
      </c>
      <c r="D404" s="21">
        <f>Source!I263</f>
        <v>1.538E-2</v>
      </c>
      <c r="E404" s="26">
        <f>Source!AB263</f>
        <v>34375.18</v>
      </c>
      <c r="F404" s="26">
        <f>Source!AD263</f>
        <v>0</v>
      </c>
      <c r="G404" s="27">
        <f>Source!O263</f>
        <v>3737.84</v>
      </c>
      <c r="H404" s="27">
        <f>Source!S263</f>
        <v>0</v>
      </c>
      <c r="I404" s="28">
        <f>Source!Q263</f>
        <v>0</v>
      </c>
      <c r="J404" s="28">
        <f>Source!AH263</f>
        <v>0</v>
      </c>
      <c r="K404" s="28">
        <f>Source!U263</f>
        <v>0</v>
      </c>
      <c r="T404">
        <f>Source!O263</f>
        <v>3737.84</v>
      </c>
      <c r="U404">
        <f>Source!P263</f>
        <v>3737.84</v>
      </c>
      <c r="V404">
        <f>Source!S263</f>
        <v>0</v>
      </c>
      <c r="W404">
        <f>Source!Q263</f>
        <v>0</v>
      </c>
      <c r="X404">
        <f>Source!R263</f>
        <v>0</v>
      </c>
      <c r="Y404">
        <f>Source!U263</f>
        <v>0</v>
      </c>
      <c r="Z404">
        <f>Source!V263</f>
        <v>0</v>
      </c>
      <c r="AA404">
        <f>Source!X263</f>
        <v>0</v>
      </c>
      <c r="AB404">
        <f>Source!Y263</f>
        <v>0</v>
      </c>
    </row>
    <row r="405" spans="1:33" ht="14.25" x14ac:dyDescent="0.2">
      <c r="C405" s="25" t="str">
        <f>Source!H263</f>
        <v>т</v>
      </c>
      <c r="D405" s="21"/>
      <c r="E405" s="29">
        <f>Source!AF263</f>
        <v>0</v>
      </c>
      <c r="F405" s="29">
        <f>Source!AE263</f>
        <v>0</v>
      </c>
      <c r="G405" s="27"/>
      <c r="H405" s="27"/>
      <c r="I405" s="27">
        <f>Source!R263</f>
        <v>0</v>
      </c>
      <c r="J405" s="27">
        <f>Source!AI263</f>
        <v>0</v>
      </c>
      <c r="K405" s="27">
        <f>Source!V263</f>
        <v>0</v>
      </c>
    </row>
    <row r="406" spans="1:33" ht="89.25" x14ac:dyDescent="0.2">
      <c r="C406" s="30" t="s">
        <v>156</v>
      </c>
      <c r="D406" s="30" t="str">
        <f>Source!BO263</f>
        <v>на 1 кв 2019г.письмо Минстроя России от 15.11.2018г.№45824-ДВ/09</v>
      </c>
    </row>
    <row r="407" spans="1:33" x14ac:dyDescent="0.2">
      <c r="C407" s="30" t="s">
        <v>159</v>
      </c>
      <c r="D407" s="30">
        <f>Source!BC263</f>
        <v>7.07</v>
      </c>
    </row>
    <row r="409" spans="1:33" ht="15" x14ac:dyDescent="0.25">
      <c r="A409" s="32"/>
      <c r="B409" s="32"/>
      <c r="C409" s="39" t="str">
        <f>CONCATENATE("Итого по разделу: ",IF(Source!G265&lt;&gt;"Новый раздел", Source!G265, ""))</f>
        <v>Итого по разделу: Прочие работы</v>
      </c>
      <c r="D409" s="39"/>
      <c r="E409" s="39"/>
      <c r="F409" s="39"/>
      <c r="G409" s="33">
        <f>IF(SUM(T379:T408)=0, "-", SUM(T379:T408))</f>
        <v>82912.049999999988</v>
      </c>
      <c r="H409" s="33">
        <f>IF(SUM(V379:V408)=0, "-", SUM(V379:V408))</f>
        <v>6235.01</v>
      </c>
      <c r="I409" s="34">
        <f>IF(SUM(W379:W408)=0, "-", SUM(W379:W408))</f>
        <v>4161.0999999999995</v>
      </c>
      <c r="J409" s="33"/>
      <c r="K409" s="34">
        <f>IF(SUM(Y379:Y408)=0, "-", SUM(Y379:Y408))</f>
        <v>121.44768900000001</v>
      </c>
    </row>
    <row r="410" spans="1:33" ht="15" x14ac:dyDescent="0.25">
      <c r="A410" s="32"/>
      <c r="B410" s="32"/>
      <c r="C410" s="32"/>
      <c r="D410" s="32"/>
      <c r="E410" s="32"/>
      <c r="F410" s="32"/>
      <c r="G410" s="33"/>
      <c r="H410" s="33"/>
      <c r="I410" s="33">
        <f>IF(SUM(X379:X408)=0, "-", SUM(X379:X408))</f>
        <v>425.01</v>
      </c>
      <c r="J410" s="33"/>
      <c r="K410" s="33" t="str">
        <f>IF(SUM(Z379:Z408)=0, "-", SUM(Z379:Z408))</f>
        <v>-</v>
      </c>
    </row>
    <row r="414" spans="1:33" ht="53.25" customHeight="1" x14ac:dyDescent="0.25">
      <c r="A414" s="32"/>
      <c r="B414" s="32"/>
      <c r="C414" s="39" t="s">
        <v>601</v>
      </c>
      <c r="D414" s="39"/>
      <c r="E414" s="39"/>
      <c r="F414" s="39"/>
      <c r="G414" s="33">
        <f>IF(SUM(T21:T413)=0, "-", SUM(T21:T413))</f>
        <v>4887051.0199999996</v>
      </c>
      <c r="H414" s="33">
        <f>IF(SUM(V21:V413)=0, "-", SUM(V21:V413))</f>
        <v>365970.41</v>
      </c>
      <c r="I414" s="34">
        <f>IF(SUM(W21:W413)=0, "-", SUM(W21:W413))</f>
        <v>731698.9700000002</v>
      </c>
      <c r="J414" s="33"/>
      <c r="K414" s="34">
        <f>IF(SUM(Y21:Y413)=0, "-", SUM(Y21:Y413))</f>
        <v>6044.3557290000008</v>
      </c>
      <c r="AG414" s="35" t="str">
        <f>CONCATENATE("Итого по локальной смете: ",IF(Source!G294&lt;&gt;"Новая локальная смета", Source!G294, ""))</f>
        <v>Итого по локальной смете: Капитальный ремонт котла ДКВР -10-13, заводской №8466  в котельной по адресу: ул. Лесная,1 г. Алушта , Республика Крым</v>
      </c>
    </row>
    <row r="415" spans="1:33" ht="15" x14ac:dyDescent="0.25">
      <c r="A415" s="32"/>
      <c r="B415" s="32"/>
      <c r="C415" s="32"/>
      <c r="D415" s="32"/>
      <c r="E415" s="32"/>
      <c r="F415" s="32"/>
      <c r="G415" s="33"/>
      <c r="H415" s="33"/>
      <c r="I415" s="33">
        <f>IF(SUM(X21:X413)=0, "-", SUM(X21:X413))</f>
        <v>46600.13</v>
      </c>
      <c r="J415" s="33"/>
      <c r="K415" s="33" t="str">
        <f>IF(SUM(Z21:Z413)=0, "-", SUM(Z21:Z413))</f>
        <v>-</v>
      </c>
    </row>
    <row r="420" spans="1:11" ht="14.25" x14ac:dyDescent="0.2">
      <c r="A420" s="37"/>
      <c r="B420" s="37"/>
      <c r="C420" s="19"/>
      <c r="D420" s="36"/>
      <c r="E420" s="36"/>
      <c r="F420" s="36"/>
      <c r="G420" s="36"/>
      <c r="H420" s="36"/>
      <c r="I420" s="18"/>
      <c r="J420" s="12"/>
      <c r="K420" s="12"/>
    </row>
    <row r="421" spans="1:11" ht="14.25" x14ac:dyDescent="0.2">
      <c r="A421" s="12"/>
      <c r="B421" s="12"/>
      <c r="C421" s="38"/>
      <c r="D421" s="38"/>
      <c r="E421" s="38"/>
      <c r="F421" s="38"/>
      <c r="G421" s="38"/>
      <c r="H421" s="38"/>
      <c r="I421" s="12"/>
      <c r="J421" s="12"/>
      <c r="K421" s="12"/>
    </row>
    <row r="422" spans="1:11" ht="14.25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14.25" x14ac:dyDescent="0.2">
      <c r="A423" s="37"/>
      <c r="B423" s="37"/>
      <c r="C423" s="19"/>
      <c r="D423" s="36"/>
      <c r="E423" s="36"/>
      <c r="F423" s="36"/>
      <c r="G423" s="36"/>
      <c r="H423" s="36"/>
      <c r="I423" s="18"/>
      <c r="J423" s="12"/>
      <c r="K423" s="12"/>
    </row>
    <row r="424" spans="1:11" ht="14.25" x14ac:dyDescent="0.2">
      <c r="A424" s="12"/>
      <c r="B424" s="12"/>
      <c r="C424" s="38"/>
      <c r="D424" s="38"/>
      <c r="E424" s="38"/>
      <c r="F424" s="38"/>
      <c r="G424" s="38"/>
      <c r="H424" s="38"/>
      <c r="I424" s="12"/>
      <c r="J424" s="12"/>
      <c r="K424" s="12"/>
    </row>
  </sheetData>
  <mergeCells count="88">
    <mergeCell ref="A3:B3"/>
    <mergeCell ref="C3:K3"/>
    <mergeCell ref="A5:K5"/>
    <mergeCell ref="A6:K6"/>
    <mergeCell ref="A8:B8"/>
    <mergeCell ref="C8:K8"/>
    <mergeCell ref="F12:H12"/>
    <mergeCell ref="I12:J12"/>
    <mergeCell ref="F13:H13"/>
    <mergeCell ref="I13:J13"/>
    <mergeCell ref="A10:K10"/>
    <mergeCell ref="F14:H14"/>
    <mergeCell ref="I14:J14"/>
    <mergeCell ref="A12:E14"/>
    <mergeCell ref="A24:K24"/>
    <mergeCell ref="E15:F15"/>
    <mergeCell ref="G15:I15"/>
    <mergeCell ref="J18:K18"/>
    <mergeCell ref="J15:K17"/>
    <mergeCell ref="A15:A19"/>
    <mergeCell ref="I16:I17"/>
    <mergeCell ref="B22:J22"/>
    <mergeCell ref="F18:F19"/>
    <mergeCell ref="D15:D19"/>
    <mergeCell ref="I18:I19"/>
    <mergeCell ref="E18:E19"/>
    <mergeCell ref="G16:G19"/>
    <mergeCell ref="H16:H19"/>
    <mergeCell ref="E16:E17"/>
    <mergeCell ref="F16:F17"/>
    <mergeCell ref="B15:B19"/>
    <mergeCell ref="C15:C19"/>
    <mergeCell ref="D55:K55"/>
    <mergeCell ref="D56:K56"/>
    <mergeCell ref="D84:K84"/>
    <mergeCell ref="D85:K85"/>
    <mergeCell ref="D86:K86"/>
    <mergeCell ref="D57:K57"/>
    <mergeCell ref="D58:K58"/>
    <mergeCell ref="D59:K59"/>
    <mergeCell ref="D60:K60"/>
    <mergeCell ref="D70:K70"/>
    <mergeCell ref="D72:K72"/>
    <mergeCell ref="D73:K73"/>
    <mergeCell ref="D75:K75"/>
    <mergeCell ref="D115:K115"/>
    <mergeCell ref="D116:K116"/>
    <mergeCell ref="D98:K98"/>
    <mergeCell ref="D71:K71"/>
    <mergeCell ref="D74:K74"/>
    <mergeCell ref="D88:K88"/>
    <mergeCell ref="D101:K101"/>
    <mergeCell ref="D102:K102"/>
    <mergeCell ref="D103:K103"/>
    <mergeCell ref="D112:K112"/>
    <mergeCell ref="D113:K113"/>
    <mergeCell ref="D114:K114"/>
    <mergeCell ref="D99:K99"/>
    <mergeCell ref="D100:K100"/>
    <mergeCell ref="D87:K87"/>
    <mergeCell ref="D89:K89"/>
    <mergeCell ref="D117:K117"/>
    <mergeCell ref="D126:K126"/>
    <mergeCell ref="D127:K127"/>
    <mergeCell ref="D128:K128"/>
    <mergeCell ref="D129:K129"/>
    <mergeCell ref="D130:K130"/>
    <mergeCell ref="D146:K146"/>
    <mergeCell ref="C148:F148"/>
    <mergeCell ref="D131:K131"/>
    <mergeCell ref="A356:K356"/>
    <mergeCell ref="D141:K141"/>
    <mergeCell ref="D142:K142"/>
    <mergeCell ref="D143:K143"/>
    <mergeCell ref="D144:K144"/>
    <mergeCell ref="D145:K145"/>
    <mergeCell ref="C351:F351"/>
    <mergeCell ref="A153:K153"/>
    <mergeCell ref="C209:F209"/>
    <mergeCell ref="A214:K214"/>
    <mergeCell ref="A423:B423"/>
    <mergeCell ref="C424:H424"/>
    <mergeCell ref="C374:F374"/>
    <mergeCell ref="A379:K379"/>
    <mergeCell ref="C409:F409"/>
    <mergeCell ref="C414:F414"/>
    <mergeCell ref="A420:B420"/>
    <mergeCell ref="C421:H421"/>
  </mergeCells>
  <phoneticPr fontId="25" type="noConversion"/>
  <pageMargins left="0.4" right="0.2" top="0.2" bottom="0.4" header="0.2" footer="0.2"/>
  <pageSetup paperSize="9" scale="59" fitToHeight="0" orientation="portrait" verticalDpi="0" r:id="rId1"/>
  <headerFooter alignWithMargins="0">
    <oddHeader>&amp;L&amp;8</oddHeader>
    <oddFooter>&amp;R&amp;P</oddFooter>
  </headerFooter>
  <rowBreaks count="1" manualBreakCount="1">
    <brk id="39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2"/>
  <sheetViews>
    <sheetView workbookViewId="0"/>
  </sheetViews>
  <sheetFormatPr defaultRowHeight="12.75" x14ac:dyDescent="0.2"/>
  <sheetData>
    <row r="1" spans="1:23" x14ac:dyDescent="0.2">
      <c r="A1" t="s">
        <v>194</v>
      </c>
      <c r="B1" t="s">
        <v>195</v>
      </c>
      <c r="C1" t="s">
        <v>196</v>
      </c>
      <c r="D1" t="s">
        <v>197</v>
      </c>
      <c r="E1" t="s">
        <v>198</v>
      </c>
      <c r="F1" t="s">
        <v>199</v>
      </c>
      <c r="G1" t="s">
        <v>200</v>
      </c>
      <c r="H1" t="s">
        <v>201</v>
      </c>
      <c r="I1" t="s">
        <v>202</v>
      </c>
      <c r="J1" t="s">
        <v>203</v>
      </c>
    </row>
    <row r="2" spans="1:23" x14ac:dyDescent="0.2">
      <c r="A2">
        <v>1</v>
      </c>
      <c r="B2">
        <v>1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</row>
    <row r="4" spans="1:23" x14ac:dyDescent="0.2">
      <c r="A4" t="s">
        <v>171</v>
      </c>
      <c r="B4" t="s">
        <v>172</v>
      </c>
      <c r="C4" t="s">
        <v>173</v>
      </c>
      <c r="D4" t="s">
        <v>174</v>
      </c>
      <c r="E4" t="s">
        <v>175</v>
      </c>
      <c r="F4" t="s">
        <v>176</v>
      </c>
      <c r="G4" t="s">
        <v>177</v>
      </c>
      <c r="H4" t="s">
        <v>178</v>
      </c>
      <c r="I4" t="s">
        <v>179</v>
      </c>
      <c r="J4" t="s">
        <v>180</v>
      </c>
      <c r="K4" t="s">
        <v>181</v>
      </c>
      <c r="L4" t="s">
        <v>182</v>
      </c>
      <c r="M4" t="s">
        <v>183</v>
      </c>
      <c r="N4" t="s">
        <v>184</v>
      </c>
      <c r="O4" t="s">
        <v>185</v>
      </c>
      <c r="P4" t="s">
        <v>186</v>
      </c>
      <c r="Q4" t="s">
        <v>187</v>
      </c>
      <c r="R4" t="s">
        <v>188</v>
      </c>
      <c r="S4" t="s">
        <v>189</v>
      </c>
      <c r="T4" t="s">
        <v>190</v>
      </c>
      <c r="U4" t="s">
        <v>191</v>
      </c>
      <c r="V4" t="s">
        <v>192</v>
      </c>
      <c r="W4" t="s">
        <v>193</v>
      </c>
    </row>
    <row r="6" spans="1:23" x14ac:dyDescent="0.2">
      <c r="A6">
        <f>Source!A20</f>
        <v>3</v>
      </c>
      <c r="B6">
        <v>20</v>
      </c>
      <c r="G6" t="str">
        <f>Source!G20</f>
        <v>Капитальный ремонт котла ДКВР -10-13, заводской №8466  в котельной по адресу: ул. Лесная,1 г. Алушта , Республика Крым</v>
      </c>
    </row>
    <row r="7" spans="1:23" x14ac:dyDescent="0.2">
      <c r="A7">
        <f>Source!A26</f>
        <v>4</v>
      </c>
      <c r="B7">
        <v>26</v>
      </c>
      <c r="G7" t="str">
        <f>Source!G26</f>
        <v>Демонтаж обмуровки</v>
      </c>
    </row>
    <row r="8" spans="1:23" x14ac:dyDescent="0.2">
      <c r="A8">
        <f>Source!A31</f>
        <v>17</v>
      </c>
      <c r="C8">
        <v>2</v>
      </c>
      <c r="D8">
        <v>0</v>
      </c>
      <c r="E8">
        <f>SmtRes!AV10</f>
        <v>0</v>
      </c>
      <c r="F8" t="str">
        <f>SmtRes!I10</f>
        <v>91.21.10-003</v>
      </c>
      <c r="G8" t="str">
        <f>SmtRes!K10</f>
        <v>Молотки при работе от передвижных компрессорных станций отбойные пневматические</v>
      </c>
      <c r="H8" t="str">
        <f>SmtRes!O10</f>
        <v>маш.-ч</v>
      </c>
      <c r="I8">
        <f>SmtRes!Y10*Source!I31</f>
        <v>287.44799999999998</v>
      </c>
      <c r="J8">
        <f>SmtRes!AO10</f>
        <v>1</v>
      </c>
      <c r="K8">
        <f>SmtRes!AF10</f>
        <v>1.53</v>
      </c>
      <c r="L8">
        <f>SmtRes!DB10</f>
        <v>12.42</v>
      </c>
      <c r="M8">
        <f>ROUND(ROUND(L8*Source!I31, 6)*1, 2)</f>
        <v>439.67</v>
      </c>
      <c r="N8">
        <f>SmtRes!AB10</f>
        <v>10.82</v>
      </c>
      <c r="O8">
        <f>ROUND(ROUND(L8*Source!I31, 6)*SmtRes!DA10, 2)</f>
        <v>3108.45</v>
      </c>
      <c r="P8">
        <f>SmtRes!AG10</f>
        <v>0</v>
      </c>
      <c r="Q8">
        <f>SmtRes!DC10</f>
        <v>0</v>
      </c>
      <c r="R8">
        <f>ROUND(ROUND(Q8*Source!I31, 6)*1, 2)</f>
        <v>0</v>
      </c>
      <c r="S8">
        <f>SmtRes!AC10</f>
        <v>0</v>
      </c>
      <c r="T8">
        <f>ROUND(ROUND(Q8*Source!I31, 6)*SmtRes!AK10, 2)</f>
        <v>0</v>
      </c>
      <c r="U8">
        <f>SmtRes!X10</f>
        <v>-1245200233</v>
      </c>
      <c r="V8">
        <v>1088893989</v>
      </c>
      <c r="W8">
        <v>-1151523731</v>
      </c>
    </row>
    <row r="9" spans="1:23" x14ac:dyDescent="0.2">
      <c r="A9">
        <f>Source!A31</f>
        <v>17</v>
      </c>
      <c r="C9">
        <v>2</v>
      </c>
      <c r="D9">
        <v>0</v>
      </c>
      <c r="E9">
        <f>SmtRes!AV9</f>
        <v>0</v>
      </c>
      <c r="F9" t="str">
        <f>SmtRes!I9</f>
        <v>91.18.01-008</v>
      </c>
      <c r="G9" t="str">
        <f>SmtRes!K9</f>
        <v>Компрессоры передвижные с двигателем внутреннего сгорания, давлением до 686 кПа (7 ат) производительностью 11,2 м3/мин</v>
      </c>
      <c r="H9" t="str">
        <f>SmtRes!O9</f>
        <v>маш.-ч</v>
      </c>
      <c r="I9">
        <f>SmtRes!Y9*Source!I31</f>
        <v>106.908</v>
      </c>
      <c r="J9">
        <f>SmtRes!AO9</f>
        <v>1</v>
      </c>
      <c r="K9">
        <f>SmtRes!AF9</f>
        <v>156.47</v>
      </c>
      <c r="L9">
        <f>SmtRes!DB9</f>
        <v>472.54</v>
      </c>
      <c r="M9">
        <f>ROUND(ROUND(L9*Source!I31, 6)*1, 2)</f>
        <v>16727.919999999998</v>
      </c>
      <c r="N9">
        <f>SmtRes!AB9</f>
        <v>1106.24</v>
      </c>
      <c r="O9">
        <f>ROUND(ROUND(L9*Source!I31, 6)*SmtRes!DA9, 2)</f>
        <v>118266.37</v>
      </c>
      <c r="P9">
        <f>SmtRes!AG9</f>
        <v>10.130000000000001</v>
      </c>
      <c r="Q9">
        <f>SmtRes!DC9</f>
        <v>30.59</v>
      </c>
      <c r="R9">
        <f>ROUND(ROUND(Q9*Source!I31, 6)*1, 2)</f>
        <v>1082.8900000000001</v>
      </c>
      <c r="S9">
        <f>SmtRes!AC9</f>
        <v>10.130000000000001</v>
      </c>
      <c r="T9">
        <f>ROUND(ROUND(Q9*Source!I31, 6)*SmtRes!AK9, 2)</f>
        <v>1082.8900000000001</v>
      </c>
      <c r="U9">
        <f>SmtRes!X9</f>
        <v>-2047589592</v>
      </c>
      <c r="V9">
        <v>1566245013</v>
      </c>
      <c r="W9">
        <v>934879539</v>
      </c>
    </row>
    <row r="10" spans="1:23" x14ac:dyDescent="0.2">
      <c r="A10">
        <f>Source!A31</f>
        <v>17</v>
      </c>
      <c r="C10">
        <v>2</v>
      </c>
      <c r="D10">
        <v>0</v>
      </c>
      <c r="E10">
        <f>SmtRes!AV8</f>
        <v>0</v>
      </c>
      <c r="F10" t="str">
        <f>SmtRes!I8</f>
        <v>91.06.02-005</v>
      </c>
      <c r="G10" t="str">
        <f>SmtRes!K8</f>
        <v>Конвейер ленточный секционный длиной 40 м</v>
      </c>
      <c r="H10" t="str">
        <f>SmtRes!O8</f>
        <v>маш.-ч</v>
      </c>
      <c r="I10">
        <f>SmtRes!Y8*Source!I31</f>
        <v>2.8319999999999999</v>
      </c>
      <c r="J10">
        <f>SmtRes!AO8</f>
        <v>1</v>
      </c>
      <c r="K10">
        <f>SmtRes!AF8</f>
        <v>66.16</v>
      </c>
      <c r="L10">
        <f>SmtRes!DB8</f>
        <v>5.29</v>
      </c>
      <c r="M10">
        <f>ROUND(ROUND(L10*Source!I31, 6)*1, 2)</f>
        <v>187.27</v>
      </c>
      <c r="N10">
        <f>SmtRes!AB8</f>
        <v>467.75</v>
      </c>
      <c r="O10">
        <f>ROUND(ROUND(L10*Source!I31, 6)*SmtRes!DA8, 2)</f>
        <v>1323.97</v>
      </c>
      <c r="P10">
        <f>SmtRes!AG8</f>
        <v>8.82</v>
      </c>
      <c r="Q10">
        <f>SmtRes!DC8</f>
        <v>0.71</v>
      </c>
      <c r="R10">
        <f>ROUND(ROUND(Q10*Source!I31, 6)*1, 2)</f>
        <v>25.13</v>
      </c>
      <c r="S10">
        <f>SmtRes!AC8</f>
        <v>8.82</v>
      </c>
      <c r="T10">
        <f>ROUND(ROUND(Q10*Source!I31, 6)*SmtRes!AK8, 2)</f>
        <v>25.13</v>
      </c>
      <c r="U10">
        <f>SmtRes!X8</f>
        <v>1884583504</v>
      </c>
      <c r="V10">
        <v>1029080285</v>
      </c>
      <c r="W10">
        <v>-1143233612</v>
      </c>
    </row>
    <row r="11" spans="1:23" x14ac:dyDescent="0.2">
      <c r="A11">
        <f>Source!A31</f>
        <v>17</v>
      </c>
      <c r="C11">
        <v>1</v>
      </c>
      <c r="D11">
        <v>0</v>
      </c>
      <c r="E11">
        <f>SmtRes!AV6</f>
        <v>1</v>
      </c>
      <c r="F11" t="str">
        <f>SmtRes!I6</f>
        <v>1-100-23-82</v>
      </c>
      <c r="G11" t="str">
        <f>SmtRes!K6</f>
        <v>Рабочий среднего разряда 2.3</v>
      </c>
      <c r="H11" t="str">
        <f>SmtRes!O6</f>
        <v>чел.-ч.</v>
      </c>
      <c r="I11">
        <f>SmtRes!Y6*Source!I31</f>
        <v>349.39799999999997</v>
      </c>
      <c r="J11">
        <f>SmtRes!AO6</f>
        <v>1</v>
      </c>
      <c r="K11">
        <f>SmtRes!AH6</f>
        <v>7.16</v>
      </c>
      <c r="L11">
        <f>SmtRes!DB6</f>
        <v>70.67</v>
      </c>
      <c r="M11">
        <f>ROUND(ROUND(L11*Source!I31, 6)*1, 2)</f>
        <v>2501.7199999999998</v>
      </c>
      <c r="N11">
        <f>SmtRes!AD6</f>
        <v>50.62</v>
      </c>
      <c r="O11">
        <f>ROUND(ROUND(L11*Source!I31, 6)*SmtRes!DA6, 2)</f>
        <v>17687.150000000001</v>
      </c>
      <c r="P11">
        <f>SmtRes!AG6</f>
        <v>0</v>
      </c>
      <c r="Q11">
        <f>SmtRes!DC6</f>
        <v>0</v>
      </c>
      <c r="R11">
        <f>ROUND(ROUND(Q11*Source!I31, 6)*1, 2)</f>
        <v>0</v>
      </c>
      <c r="S11">
        <f>SmtRes!AC6</f>
        <v>0</v>
      </c>
      <c r="T11">
        <f>ROUND(ROUND(Q11*Source!I31, 6)*SmtRes!AK6, 2)</f>
        <v>0</v>
      </c>
      <c r="U11">
        <f>SmtRes!X6</f>
        <v>345986933</v>
      </c>
      <c r="V11">
        <v>-221563510</v>
      </c>
      <c r="W11">
        <v>1673237602</v>
      </c>
    </row>
    <row r="12" spans="1:23" x14ac:dyDescent="0.2">
      <c r="A12">
        <f>Source!A33</f>
        <v>17</v>
      </c>
      <c r="C12">
        <v>2</v>
      </c>
      <c r="D12">
        <v>0</v>
      </c>
      <c r="E12">
        <f>SmtRes!AV16</f>
        <v>0</v>
      </c>
      <c r="F12" t="str">
        <f>SmtRes!I16</f>
        <v>91.06.02-005</v>
      </c>
      <c r="G12" t="str">
        <f>SmtRes!K16</f>
        <v>Конвейер ленточный секционный длиной 40 м</v>
      </c>
      <c r="H12" t="str">
        <f>SmtRes!O16</f>
        <v>маш.-ч</v>
      </c>
      <c r="I12">
        <f>SmtRes!Y16*Source!I33</f>
        <v>2.0569999999999999</v>
      </c>
      <c r="J12">
        <f>SmtRes!AO16</f>
        <v>1</v>
      </c>
      <c r="K12">
        <f>SmtRes!AF16</f>
        <v>66.16</v>
      </c>
      <c r="L12">
        <f>SmtRes!DB16</f>
        <v>7.28</v>
      </c>
      <c r="M12">
        <f>ROUND(ROUND(L12*Source!I33, 6)*1, 2)</f>
        <v>136.13999999999999</v>
      </c>
      <c r="N12">
        <f>SmtRes!AB16</f>
        <v>467.75</v>
      </c>
      <c r="O12">
        <f>ROUND(ROUND(L12*Source!I33, 6)*SmtRes!DA16, 2)</f>
        <v>962.48</v>
      </c>
      <c r="P12">
        <f>SmtRes!AG16</f>
        <v>8.82</v>
      </c>
      <c r="Q12">
        <f>SmtRes!DC16</f>
        <v>0.97</v>
      </c>
      <c r="R12">
        <f>ROUND(ROUND(Q12*Source!I33, 6)*1, 2)</f>
        <v>18.14</v>
      </c>
      <c r="S12">
        <f>SmtRes!AC16</f>
        <v>8.82</v>
      </c>
      <c r="T12">
        <f>ROUND(ROUND(Q12*Source!I33, 6)*SmtRes!AK16, 2)</f>
        <v>18.14</v>
      </c>
      <c r="U12">
        <f>SmtRes!X16</f>
        <v>1884583504</v>
      </c>
      <c r="V12">
        <v>1029080285</v>
      </c>
      <c r="W12">
        <v>-1143233612</v>
      </c>
    </row>
    <row r="13" spans="1:23" x14ac:dyDescent="0.2">
      <c r="A13">
        <f>Source!A33</f>
        <v>17</v>
      </c>
      <c r="C13">
        <v>1</v>
      </c>
      <c r="D13">
        <v>0</v>
      </c>
      <c r="E13">
        <f>SmtRes!AV14</f>
        <v>1</v>
      </c>
      <c r="F13" t="str">
        <f>SmtRes!I14</f>
        <v>1-100-23-82</v>
      </c>
      <c r="G13" t="str">
        <f>SmtRes!K14</f>
        <v>Рабочий среднего разряда 2.3</v>
      </c>
      <c r="H13" t="str">
        <f>SmtRes!O14</f>
        <v>чел.-ч.</v>
      </c>
      <c r="I13">
        <f>SmtRes!Y14*Source!I33</f>
        <v>201.96</v>
      </c>
      <c r="J13">
        <f>SmtRes!AO14</f>
        <v>1</v>
      </c>
      <c r="K13">
        <f>SmtRes!AH14</f>
        <v>7.16</v>
      </c>
      <c r="L13">
        <f>SmtRes!DB14</f>
        <v>77.33</v>
      </c>
      <c r="M13">
        <f>ROUND(ROUND(L13*Source!I33, 6)*1, 2)</f>
        <v>1446.07</v>
      </c>
      <c r="N13">
        <f>SmtRes!AD14</f>
        <v>50.62</v>
      </c>
      <c r="O13">
        <f>ROUND(ROUND(L13*Source!I33, 6)*SmtRes!DA14, 2)</f>
        <v>10223.719999999999</v>
      </c>
      <c r="P13">
        <f>SmtRes!AG14</f>
        <v>0</v>
      </c>
      <c r="Q13">
        <f>SmtRes!DC14</f>
        <v>0</v>
      </c>
      <c r="R13">
        <f>ROUND(ROUND(Q13*Source!I33, 6)*1, 2)</f>
        <v>0</v>
      </c>
      <c r="S13">
        <f>SmtRes!AC14</f>
        <v>0</v>
      </c>
      <c r="T13">
        <f>ROUND(ROUND(Q13*Source!I33, 6)*SmtRes!AK14, 2)</f>
        <v>0</v>
      </c>
      <c r="U13">
        <f>SmtRes!X14</f>
        <v>345986933</v>
      </c>
      <c r="V13">
        <v>-221563510</v>
      </c>
      <c r="W13">
        <v>1673237602</v>
      </c>
    </row>
    <row r="14" spans="1:23" x14ac:dyDescent="0.2">
      <c r="A14">
        <f>Source!A35</f>
        <v>17</v>
      </c>
      <c r="C14">
        <v>2</v>
      </c>
      <c r="D14">
        <v>0</v>
      </c>
      <c r="E14">
        <f>SmtRes!AV26</f>
        <v>0</v>
      </c>
      <c r="F14" t="str">
        <f>SmtRes!I26</f>
        <v>91.21.10-003</v>
      </c>
      <c r="G14" t="str">
        <f>SmtRes!K26</f>
        <v>Молотки при работе от передвижных компрессорных станций отбойные пневматические</v>
      </c>
      <c r="H14" t="str">
        <f>SmtRes!O26</f>
        <v>маш.-ч</v>
      </c>
      <c r="I14">
        <f>SmtRes!Y26*Source!I35</f>
        <v>16.239999999999998</v>
      </c>
      <c r="J14">
        <f>SmtRes!AO26</f>
        <v>1</v>
      </c>
      <c r="K14">
        <f>SmtRes!AF26</f>
        <v>1.53</v>
      </c>
      <c r="L14">
        <f>SmtRes!DB26</f>
        <v>12.42</v>
      </c>
      <c r="M14">
        <f>ROUND(ROUND(L14*Source!I35, 6)*1, 2)</f>
        <v>24.84</v>
      </c>
      <c r="N14">
        <f>SmtRes!AB26</f>
        <v>10.82</v>
      </c>
      <c r="O14">
        <f>ROUND(ROUND(L14*Source!I35, 6)*SmtRes!DA26, 2)</f>
        <v>175.62</v>
      </c>
      <c r="P14">
        <f>SmtRes!AG26</f>
        <v>0</v>
      </c>
      <c r="Q14">
        <f>SmtRes!DC26</f>
        <v>0</v>
      </c>
      <c r="R14">
        <f>ROUND(ROUND(Q14*Source!I35, 6)*1, 2)</f>
        <v>0</v>
      </c>
      <c r="S14">
        <f>SmtRes!AC26</f>
        <v>0</v>
      </c>
      <c r="T14">
        <f>ROUND(ROUND(Q14*Source!I35, 6)*SmtRes!AK26, 2)</f>
        <v>0</v>
      </c>
      <c r="U14">
        <f>SmtRes!X26</f>
        <v>-1245200233</v>
      </c>
      <c r="V14">
        <v>1088893989</v>
      </c>
      <c r="W14">
        <v>-1151523731</v>
      </c>
    </row>
    <row r="15" spans="1:23" x14ac:dyDescent="0.2">
      <c r="A15">
        <f>Source!A35</f>
        <v>17</v>
      </c>
      <c r="C15">
        <v>2</v>
      </c>
      <c r="D15">
        <v>0</v>
      </c>
      <c r="E15">
        <f>SmtRes!AV25</f>
        <v>0</v>
      </c>
      <c r="F15" t="str">
        <f>SmtRes!I25</f>
        <v>91.18.01-008</v>
      </c>
      <c r="G15" t="str">
        <f>SmtRes!K25</f>
        <v>Компрессоры передвижные с двигателем внутреннего сгорания, давлением до 686 кПа (7 ат) производительностью 11,2 м3/мин</v>
      </c>
      <c r="H15" t="str">
        <f>SmtRes!O25</f>
        <v>маш.-ч</v>
      </c>
      <c r="I15">
        <f>SmtRes!Y25*Source!I35</f>
        <v>6.04</v>
      </c>
      <c r="J15">
        <f>SmtRes!AO25</f>
        <v>1</v>
      </c>
      <c r="K15">
        <f>SmtRes!AF25</f>
        <v>156.47</v>
      </c>
      <c r="L15">
        <f>SmtRes!DB25</f>
        <v>472.54</v>
      </c>
      <c r="M15">
        <f>ROUND(ROUND(L15*Source!I35, 6)*1, 2)</f>
        <v>945.08</v>
      </c>
      <c r="N15">
        <f>SmtRes!AB25</f>
        <v>1106.24</v>
      </c>
      <c r="O15">
        <f>ROUND(ROUND(L15*Source!I35, 6)*SmtRes!DA25, 2)</f>
        <v>6681.72</v>
      </c>
      <c r="P15">
        <f>SmtRes!AG25</f>
        <v>10.130000000000001</v>
      </c>
      <c r="Q15">
        <f>SmtRes!DC25</f>
        <v>30.59</v>
      </c>
      <c r="R15">
        <f>ROUND(ROUND(Q15*Source!I35, 6)*1, 2)</f>
        <v>61.18</v>
      </c>
      <c r="S15">
        <f>SmtRes!AC25</f>
        <v>10.130000000000001</v>
      </c>
      <c r="T15">
        <f>ROUND(ROUND(Q15*Source!I35, 6)*SmtRes!AK25, 2)</f>
        <v>61.18</v>
      </c>
      <c r="U15">
        <f>SmtRes!X25</f>
        <v>-2047589592</v>
      </c>
      <c r="V15">
        <v>1566245013</v>
      </c>
      <c r="W15">
        <v>934879539</v>
      </c>
    </row>
    <row r="16" spans="1:23" x14ac:dyDescent="0.2">
      <c r="A16">
        <f>Source!A35</f>
        <v>17</v>
      </c>
      <c r="C16">
        <v>2</v>
      </c>
      <c r="D16">
        <v>0</v>
      </c>
      <c r="E16">
        <f>SmtRes!AV24</f>
        <v>0</v>
      </c>
      <c r="F16" t="str">
        <f>SmtRes!I24</f>
        <v>91.06.02-005</v>
      </c>
      <c r="G16" t="str">
        <f>SmtRes!K24</f>
        <v>Конвейер ленточный секционный длиной 40 м</v>
      </c>
      <c r="H16" t="str">
        <f>SmtRes!O24</f>
        <v>маш.-ч</v>
      </c>
      <c r="I16">
        <f>SmtRes!Y24*Source!I35</f>
        <v>0.22</v>
      </c>
      <c r="J16">
        <f>SmtRes!AO24</f>
        <v>1</v>
      </c>
      <c r="K16">
        <f>SmtRes!AF24</f>
        <v>66.16</v>
      </c>
      <c r="L16">
        <f>SmtRes!DB24</f>
        <v>7.28</v>
      </c>
      <c r="M16">
        <f>ROUND(ROUND(L16*Source!I35, 6)*1, 2)</f>
        <v>14.56</v>
      </c>
      <c r="N16">
        <f>SmtRes!AB24</f>
        <v>467.75</v>
      </c>
      <c r="O16">
        <f>ROUND(ROUND(L16*Source!I35, 6)*SmtRes!DA24, 2)</f>
        <v>102.94</v>
      </c>
      <c r="P16">
        <f>SmtRes!AG24</f>
        <v>8.82</v>
      </c>
      <c r="Q16">
        <f>SmtRes!DC24</f>
        <v>0.97</v>
      </c>
      <c r="R16">
        <f>ROUND(ROUND(Q16*Source!I35, 6)*1, 2)</f>
        <v>1.94</v>
      </c>
      <c r="S16">
        <f>SmtRes!AC24</f>
        <v>8.82</v>
      </c>
      <c r="T16">
        <f>ROUND(ROUND(Q16*Source!I35, 6)*SmtRes!AK24, 2)</f>
        <v>1.94</v>
      </c>
      <c r="U16">
        <f>SmtRes!X24</f>
        <v>1884583504</v>
      </c>
      <c r="V16">
        <v>1029080285</v>
      </c>
      <c r="W16">
        <v>-1143233612</v>
      </c>
    </row>
    <row r="17" spans="1:23" x14ac:dyDescent="0.2">
      <c r="A17">
        <f>Source!A35</f>
        <v>17</v>
      </c>
      <c r="C17">
        <v>1</v>
      </c>
      <c r="D17">
        <v>0</v>
      </c>
      <c r="E17">
        <f>SmtRes!AV22</f>
        <v>1</v>
      </c>
      <c r="F17" t="str">
        <f>SmtRes!I22</f>
        <v>1-100-23-82</v>
      </c>
      <c r="G17" t="str">
        <f>SmtRes!K22</f>
        <v>Рабочий среднего разряда 2.3</v>
      </c>
      <c r="H17" t="str">
        <f>SmtRes!O22</f>
        <v>чел.-ч.</v>
      </c>
      <c r="I17">
        <f>SmtRes!Y22*Source!I35</f>
        <v>26.2</v>
      </c>
      <c r="J17">
        <f>SmtRes!AO22</f>
        <v>1</v>
      </c>
      <c r="K17">
        <f>SmtRes!AH22</f>
        <v>7.16</v>
      </c>
      <c r="L17">
        <f>SmtRes!DB22</f>
        <v>93.8</v>
      </c>
      <c r="M17">
        <f>ROUND(ROUND(L17*Source!I35, 6)*1, 2)</f>
        <v>187.6</v>
      </c>
      <c r="N17">
        <f>SmtRes!AD22</f>
        <v>50.62</v>
      </c>
      <c r="O17">
        <f>ROUND(ROUND(L17*Source!I35, 6)*SmtRes!DA22, 2)</f>
        <v>1326.33</v>
      </c>
      <c r="P17">
        <f>SmtRes!AG22</f>
        <v>0</v>
      </c>
      <c r="Q17">
        <f>SmtRes!DC22</f>
        <v>0</v>
      </c>
      <c r="R17">
        <f>ROUND(ROUND(Q17*Source!I35, 6)*1, 2)</f>
        <v>0</v>
      </c>
      <c r="S17">
        <f>SmtRes!AC22</f>
        <v>0</v>
      </c>
      <c r="T17">
        <f>ROUND(ROUND(Q17*Source!I35, 6)*SmtRes!AK22, 2)</f>
        <v>0</v>
      </c>
      <c r="U17">
        <f>SmtRes!X22</f>
        <v>345986933</v>
      </c>
      <c r="V17">
        <v>-221563510</v>
      </c>
      <c r="W17">
        <v>1673237602</v>
      </c>
    </row>
    <row r="18" spans="1:23" x14ac:dyDescent="0.2">
      <c r="A18">
        <f>Source!A37</f>
        <v>17</v>
      </c>
      <c r="C18">
        <v>2</v>
      </c>
      <c r="D18">
        <v>0</v>
      </c>
      <c r="E18">
        <f>SmtRes!AV35</f>
        <v>0</v>
      </c>
      <c r="F18" t="str">
        <f>SmtRes!I35</f>
        <v>91.14.02-003</v>
      </c>
      <c r="G18" t="str">
        <f>SmtRes!K35</f>
        <v>Автомобили бортовые, грузоподъемность до 10 т</v>
      </c>
      <c r="H18" t="str">
        <f>SmtRes!O35</f>
        <v>маш.-ч</v>
      </c>
      <c r="I18">
        <f>SmtRes!Y35*Source!I37</f>
        <v>2.8799999999999999E-2</v>
      </c>
      <c r="J18">
        <f>SmtRes!AO35</f>
        <v>1</v>
      </c>
      <c r="K18">
        <f>SmtRes!AF35</f>
        <v>102.48</v>
      </c>
      <c r="L18">
        <f>SmtRes!DB35</f>
        <v>2.46</v>
      </c>
      <c r="M18">
        <f>ROUND(ROUND(L18*Source!I37, 6)*1, 2)</f>
        <v>2.95</v>
      </c>
      <c r="N18">
        <f>SmtRes!AB35</f>
        <v>724.53</v>
      </c>
      <c r="O18">
        <f>ROUND(ROUND(L18*Source!I37, 6)*SmtRes!DA35, 2)</f>
        <v>20.87</v>
      </c>
      <c r="P18">
        <f>SmtRes!AG35</f>
        <v>11.84</v>
      </c>
      <c r="Q18">
        <f>SmtRes!DC35</f>
        <v>0.28399999999999997</v>
      </c>
      <c r="R18">
        <f>ROUND(ROUND(Q18*Source!I37, 6)*1, 2)</f>
        <v>0.34</v>
      </c>
      <c r="S18">
        <f>SmtRes!AC35</f>
        <v>11.84</v>
      </c>
      <c r="T18">
        <f>ROUND(ROUND(Q18*Source!I37, 6)*SmtRes!AK35, 2)</f>
        <v>0.34</v>
      </c>
      <c r="U18">
        <f>SmtRes!X35</f>
        <v>1820267133</v>
      </c>
      <c r="V18">
        <v>650552258</v>
      </c>
      <c r="W18">
        <v>570270890</v>
      </c>
    </row>
    <row r="19" spans="1:23" x14ac:dyDescent="0.2">
      <c r="A19">
        <f>Source!A37</f>
        <v>17</v>
      </c>
      <c r="C19">
        <v>2</v>
      </c>
      <c r="D19">
        <v>0</v>
      </c>
      <c r="E19">
        <f>SmtRes!AV34</f>
        <v>0</v>
      </c>
      <c r="F19" t="str">
        <f>SmtRes!I34</f>
        <v>91.06.05-011</v>
      </c>
      <c r="G19" t="str">
        <f>SmtRes!K34</f>
        <v>Погрузчик, грузоподъемность 5 т</v>
      </c>
      <c r="H19" t="str">
        <f>SmtRes!O34</f>
        <v>маш.-ч</v>
      </c>
      <c r="I19">
        <f>SmtRes!Y34*Source!I37</f>
        <v>1.44E-2</v>
      </c>
      <c r="J19">
        <f>SmtRes!AO34</f>
        <v>1</v>
      </c>
      <c r="K19">
        <f>SmtRes!AF34</f>
        <v>93.73</v>
      </c>
      <c r="L19">
        <f>SmtRes!DB34</f>
        <v>1.1240000000000001</v>
      </c>
      <c r="M19">
        <f>ROUND(ROUND(L19*Source!I37, 6)*1, 2)</f>
        <v>1.35</v>
      </c>
      <c r="N19">
        <f>SmtRes!AB34</f>
        <v>662.67</v>
      </c>
      <c r="O19">
        <f>ROUND(ROUND(L19*Source!I37, 6)*SmtRes!DA34, 2)</f>
        <v>9.5399999999999991</v>
      </c>
      <c r="P19">
        <f>SmtRes!AG34</f>
        <v>8.82</v>
      </c>
      <c r="Q19">
        <f>SmtRes!DC34</f>
        <v>0.104</v>
      </c>
      <c r="R19">
        <f>ROUND(ROUND(Q19*Source!I37, 6)*1, 2)</f>
        <v>0.12</v>
      </c>
      <c r="S19">
        <f>SmtRes!AC34</f>
        <v>8.82</v>
      </c>
      <c r="T19">
        <f>ROUND(ROUND(Q19*Source!I37, 6)*SmtRes!AK34, 2)</f>
        <v>0.12</v>
      </c>
      <c r="U19">
        <f>SmtRes!X34</f>
        <v>-1700234874</v>
      </c>
      <c r="V19">
        <v>896143280</v>
      </c>
      <c r="W19">
        <v>1168062172</v>
      </c>
    </row>
    <row r="20" spans="1:23" x14ac:dyDescent="0.2">
      <c r="A20">
        <f>Source!A37</f>
        <v>17</v>
      </c>
      <c r="C20">
        <v>1</v>
      </c>
      <c r="D20">
        <v>0</v>
      </c>
      <c r="E20">
        <f>SmtRes!AV32</f>
        <v>1</v>
      </c>
      <c r="F20" t="str">
        <f>SmtRes!I32</f>
        <v>1-100-30-82</v>
      </c>
      <c r="G20" t="str">
        <f>SmtRes!K32</f>
        <v>Рабочий среднего разряда 3</v>
      </c>
      <c r="H20" t="str">
        <f>SmtRes!O32</f>
        <v>чел.-ч.</v>
      </c>
      <c r="I20">
        <f>SmtRes!Y32*Source!I37</f>
        <v>2.1648000000000001</v>
      </c>
      <c r="J20">
        <f>SmtRes!AO32</f>
        <v>1</v>
      </c>
      <c r="K20">
        <f>SmtRes!AH32</f>
        <v>7.61</v>
      </c>
      <c r="L20">
        <f>SmtRes!DB32</f>
        <v>13.728</v>
      </c>
      <c r="M20">
        <f>ROUND(ROUND(L20*Source!I37, 6)*1, 2)</f>
        <v>16.47</v>
      </c>
      <c r="N20">
        <f>SmtRes!AD32</f>
        <v>53.8</v>
      </c>
      <c r="O20">
        <f>ROUND(ROUND(L20*Source!I37, 6)*SmtRes!DA32, 2)</f>
        <v>116.47</v>
      </c>
      <c r="P20">
        <f>SmtRes!AG32</f>
        <v>0</v>
      </c>
      <c r="Q20">
        <f>SmtRes!DC32</f>
        <v>0</v>
      </c>
      <c r="R20">
        <f>ROUND(ROUND(Q20*Source!I37, 6)*1, 2)</f>
        <v>0</v>
      </c>
      <c r="S20">
        <f>SmtRes!AC32</f>
        <v>0</v>
      </c>
      <c r="T20">
        <f>ROUND(ROUND(Q20*Source!I37, 6)*SmtRes!AK32, 2)</f>
        <v>0</v>
      </c>
      <c r="U20">
        <f>SmtRes!X32</f>
        <v>1777410698</v>
      </c>
      <c r="V20">
        <v>-1470322159</v>
      </c>
      <c r="W20">
        <v>-589380440</v>
      </c>
    </row>
    <row r="21" spans="1:23" x14ac:dyDescent="0.2">
      <c r="A21">
        <f>Source!A39</f>
        <v>17</v>
      </c>
      <c r="C21">
        <v>2</v>
      </c>
      <c r="D21">
        <v>0</v>
      </c>
      <c r="E21">
        <f>SmtRes!AV45</f>
        <v>0</v>
      </c>
      <c r="F21" t="str">
        <f>SmtRes!I45</f>
        <v>91.14.02-003</v>
      </c>
      <c r="G21" t="str">
        <f>SmtRes!K45</f>
        <v>Автомобили бортовые, грузоподъемность до 10 т</v>
      </c>
      <c r="H21" t="str">
        <f>SmtRes!O45</f>
        <v>маш.-ч</v>
      </c>
      <c r="I21">
        <f>SmtRes!Y45*Source!I39</f>
        <v>7.6800000000000002E-3</v>
      </c>
      <c r="J21">
        <f>SmtRes!AO45</f>
        <v>1</v>
      </c>
      <c r="K21">
        <f>SmtRes!AF45</f>
        <v>102.48</v>
      </c>
      <c r="L21">
        <f>SmtRes!DB45</f>
        <v>2.46</v>
      </c>
      <c r="M21">
        <f>ROUND(ROUND(L21*Source!I39, 6)*1, 2)</f>
        <v>0.79</v>
      </c>
      <c r="N21">
        <f>SmtRes!AB45</f>
        <v>724.53</v>
      </c>
      <c r="O21">
        <f>ROUND(ROUND(L21*Source!I39, 6)*SmtRes!DA45, 2)</f>
        <v>5.57</v>
      </c>
      <c r="P21">
        <f>SmtRes!AG45</f>
        <v>11.84</v>
      </c>
      <c r="Q21">
        <f>SmtRes!DC45</f>
        <v>0.28399999999999997</v>
      </c>
      <c r="R21">
        <f>ROUND(ROUND(Q21*Source!I39, 6)*1, 2)</f>
        <v>0.09</v>
      </c>
      <c r="S21">
        <f>SmtRes!AC45</f>
        <v>11.84</v>
      </c>
      <c r="T21">
        <f>ROUND(ROUND(Q21*Source!I39, 6)*SmtRes!AK45, 2)</f>
        <v>0.09</v>
      </c>
      <c r="U21">
        <f>SmtRes!X45</f>
        <v>1820267133</v>
      </c>
      <c r="V21">
        <v>650552258</v>
      </c>
      <c r="W21">
        <v>570270890</v>
      </c>
    </row>
    <row r="22" spans="1:23" x14ac:dyDescent="0.2">
      <c r="A22">
        <f>Source!A39</f>
        <v>17</v>
      </c>
      <c r="C22">
        <v>2</v>
      </c>
      <c r="D22">
        <v>0</v>
      </c>
      <c r="E22">
        <f>SmtRes!AV44</f>
        <v>0</v>
      </c>
      <c r="F22" t="str">
        <f>SmtRes!I44</f>
        <v>91.06.05-011</v>
      </c>
      <c r="G22" t="str">
        <f>SmtRes!K44</f>
        <v>Погрузчик, грузоподъемность 5 т</v>
      </c>
      <c r="H22" t="str">
        <f>SmtRes!O44</f>
        <v>маш.-ч</v>
      </c>
      <c r="I22">
        <f>SmtRes!Y44*Source!I39</f>
        <v>3.8400000000000001E-3</v>
      </c>
      <c r="J22">
        <f>SmtRes!AO44</f>
        <v>1</v>
      </c>
      <c r="K22">
        <f>SmtRes!AF44</f>
        <v>93.73</v>
      </c>
      <c r="L22">
        <f>SmtRes!DB44</f>
        <v>1.1240000000000001</v>
      </c>
      <c r="M22">
        <f>ROUND(ROUND(L22*Source!I39, 6)*1, 2)</f>
        <v>0.36</v>
      </c>
      <c r="N22">
        <f>SmtRes!AB44</f>
        <v>662.67</v>
      </c>
      <c r="O22">
        <f>ROUND(ROUND(L22*Source!I39, 6)*SmtRes!DA44, 2)</f>
        <v>2.54</v>
      </c>
      <c r="P22">
        <f>SmtRes!AG44</f>
        <v>8.82</v>
      </c>
      <c r="Q22">
        <f>SmtRes!DC44</f>
        <v>0.104</v>
      </c>
      <c r="R22">
        <f>ROUND(ROUND(Q22*Source!I39, 6)*1, 2)</f>
        <v>0.03</v>
      </c>
      <c r="S22">
        <f>SmtRes!AC44</f>
        <v>8.82</v>
      </c>
      <c r="T22">
        <f>ROUND(ROUND(Q22*Source!I39, 6)*SmtRes!AK44, 2)</f>
        <v>0.03</v>
      </c>
      <c r="U22">
        <f>SmtRes!X44</f>
        <v>-1700234874</v>
      </c>
      <c r="V22">
        <v>896143280</v>
      </c>
      <c r="W22">
        <v>1168062172</v>
      </c>
    </row>
    <row r="23" spans="1:23" x14ac:dyDescent="0.2">
      <c r="A23">
        <f>Source!A39</f>
        <v>17</v>
      </c>
      <c r="C23">
        <v>1</v>
      </c>
      <c r="D23">
        <v>0</v>
      </c>
      <c r="E23">
        <f>SmtRes!AV42</f>
        <v>1</v>
      </c>
      <c r="F23" t="str">
        <f>SmtRes!I42</f>
        <v>1-100-30-82</v>
      </c>
      <c r="G23" t="str">
        <f>SmtRes!K42</f>
        <v>Рабочий среднего разряда 3</v>
      </c>
      <c r="H23" t="str">
        <f>SmtRes!O42</f>
        <v>чел.-ч.</v>
      </c>
      <c r="I23">
        <f>SmtRes!Y42*Source!I39</f>
        <v>2.4358400000000002</v>
      </c>
      <c r="J23">
        <f>SmtRes!AO42</f>
        <v>1</v>
      </c>
      <c r="K23">
        <f>SmtRes!AH42</f>
        <v>7.61</v>
      </c>
      <c r="L23">
        <f>SmtRes!DB42</f>
        <v>57.927999999999997</v>
      </c>
      <c r="M23">
        <f>ROUND(ROUND(L23*Source!I39, 6)*1, 2)</f>
        <v>18.54</v>
      </c>
      <c r="N23">
        <f>SmtRes!AD42</f>
        <v>53.8</v>
      </c>
      <c r="O23">
        <f>ROUND(ROUND(L23*Source!I39, 6)*SmtRes!DA42, 2)</f>
        <v>131.06</v>
      </c>
      <c r="P23">
        <f>SmtRes!AG42</f>
        <v>0</v>
      </c>
      <c r="Q23">
        <f>SmtRes!DC42</f>
        <v>0</v>
      </c>
      <c r="R23">
        <f>ROUND(ROUND(Q23*Source!I39, 6)*1, 2)</f>
        <v>0</v>
      </c>
      <c r="S23">
        <f>SmtRes!AC42</f>
        <v>0</v>
      </c>
      <c r="T23">
        <f>ROUND(ROUND(Q23*Source!I39, 6)*SmtRes!AK42, 2)</f>
        <v>0</v>
      </c>
      <c r="U23">
        <f>SmtRes!X42</f>
        <v>1777410698</v>
      </c>
      <c r="V23">
        <v>-1470322159</v>
      </c>
      <c r="W23">
        <v>-589380440</v>
      </c>
    </row>
    <row r="24" spans="1:23" x14ac:dyDescent="0.2">
      <c r="A24">
        <f>Source!A41</f>
        <v>17</v>
      </c>
      <c r="C24">
        <v>2</v>
      </c>
      <c r="D24">
        <v>0</v>
      </c>
      <c r="E24">
        <f>SmtRes!AV76</f>
        <v>0</v>
      </c>
      <c r="F24" t="str">
        <f>SmtRes!I76</f>
        <v>91.21.19-033</v>
      </c>
      <c r="G24" t="str">
        <f>SmtRes!K76</f>
        <v>Станок токарно-винторезный</v>
      </c>
      <c r="H24" t="str">
        <f>SmtRes!O76</f>
        <v>маш.-ч</v>
      </c>
      <c r="I24">
        <f>SmtRes!Y76*Source!I41</f>
        <v>0.69000000000000006</v>
      </c>
      <c r="J24">
        <f>SmtRes!AO76</f>
        <v>1</v>
      </c>
      <c r="K24">
        <f>SmtRes!AF76</f>
        <v>18.489999999999998</v>
      </c>
      <c r="L24">
        <f>SmtRes!DB76</f>
        <v>8.5050000000000008</v>
      </c>
      <c r="M24">
        <f>ROUND(ROUND(L24*Source!I41, 6)*1, 2)</f>
        <v>12.76</v>
      </c>
      <c r="N24">
        <f>SmtRes!AB76</f>
        <v>130.72</v>
      </c>
      <c r="O24">
        <f>ROUND(ROUND(L24*Source!I41, 6)*SmtRes!DA76, 2)</f>
        <v>90.2</v>
      </c>
      <c r="P24">
        <f>SmtRes!AG76</f>
        <v>10.130000000000001</v>
      </c>
      <c r="Q24">
        <f>SmtRes!DC76</f>
        <v>4.66</v>
      </c>
      <c r="R24">
        <f>ROUND(ROUND(Q24*Source!I41, 6)*1, 2)</f>
        <v>6.99</v>
      </c>
      <c r="S24">
        <f>SmtRes!AC76</f>
        <v>10.130000000000001</v>
      </c>
      <c r="T24">
        <f>ROUND(ROUND(Q24*Source!I41, 6)*SmtRes!AK76, 2)</f>
        <v>6.99</v>
      </c>
      <c r="U24">
        <f>SmtRes!X76</f>
        <v>1984034196</v>
      </c>
      <c r="V24">
        <v>-1677384148</v>
      </c>
      <c r="W24">
        <v>-919023176</v>
      </c>
    </row>
    <row r="25" spans="1:23" x14ac:dyDescent="0.2">
      <c r="A25">
        <f>Source!A41</f>
        <v>17</v>
      </c>
      <c r="C25">
        <v>2</v>
      </c>
      <c r="D25">
        <v>0</v>
      </c>
      <c r="E25">
        <f>SmtRes!AV75</f>
        <v>0</v>
      </c>
      <c r="F25" t="str">
        <f>SmtRes!I75</f>
        <v>91.18.01-012</v>
      </c>
      <c r="G25" t="str">
        <f>SmtRes!K75</f>
        <v>Компрессоры передвижные с электродвигателем давлением 600 кПа (6 ат), производительность до 3,5 м3/мин</v>
      </c>
      <c r="H25" t="str">
        <f>SmtRes!O75</f>
        <v>маш.-ч</v>
      </c>
      <c r="I25">
        <f>SmtRes!Y75*Source!I41</f>
        <v>33.93</v>
      </c>
      <c r="J25">
        <f>SmtRes!AO75</f>
        <v>1</v>
      </c>
      <c r="K25">
        <f>SmtRes!AF75</f>
        <v>32.76</v>
      </c>
      <c r="L25">
        <f>SmtRes!DB75</f>
        <v>741.03</v>
      </c>
      <c r="M25">
        <f>ROUND(ROUND(L25*Source!I41, 6)*1, 2)</f>
        <v>1111.55</v>
      </c>
      <c r="N25">
        <f>SmtRes!AB75</f>
        <v>231.61</v>
      </c>
      <c r="O25">
        <f>ROUND(ROUND(L25*Source!I41, 6)*SmtRes!DA75, 2)</f>
        <v>7858.62</v>
      </c>
      <c r="P25">
        <f>SmtRes!AG75</f>
        <v>0</v>
      </c>
      <c r="Q25">
        <f>SmtRes!DC75</f>
        <v>0</v>
      </c>
      <c r="R25">
        <f>ROUND(ROUND(Q25*Source!I41, 6)*1, 2)</f>
        <v>0</v>
      </c>
      <c r="S25">
        <f>SmtRes!AC75</f>
        <v>0</v>
      </c>
      <c r="T25">
        <f>ROUND(ROUND(Q25*Source!I41, 6)*SmtRes!AK75, 2)</f>
        <v>0</v>
      </c>
      <c r="U25">
        <f>SmtRes!X75</f>
        <v>1758804053</v>
      </c>
      <c r="V25">
        <v>-206144127</v>
      </c>
      <c r="W25">
        <v>1571607482</v>
      </c>
    </row>
    <row r="26" spans="1:23" x14ac:dyDescent="0.2">
      <c r="A26">
        <f>Source!A41</f>
        <v>17</v>
      </c>
      <c r="C26">
        <v>2</v>
      </c>
      <c r="D26">
        <v>0</v>
      </c>
      <c r="E26">
        <f>SmtRes!AV74</f>
        <v>0</v>
      </c>
      <c r="F26" t="str">
        <f>SmtRes!I74</f>
        <v>91.17.04-233</v>
      </c>
      <c r="G26" t="str">
        <f>SmtRes!K74</f>
        <v>Установки для сварки ручной дуговой (постоянного тока)</v>
      </c>
      <c r="H26" t="str">
        <f>SmtRes!O74</f>
        <v>маш.-ч</v>
      </c>
      <c r="I26">
        <f>SmtRes!Y74*Source!I41</f>
        <v>46.575000000000003</v>
      </c>
      <c r="J26">
        <f>SmtRes!AO74</f>
        <v>1</v>
      </c>
      <c r="K26">
        <f>SmtRes!AF74</f>
        <v>8.68</v>
      </c>
      <c r="L26">
        <f>SmtRes!DB74</f>
        <v>269.51499999999999</v>
      </c>
      <c r="M26">
        <f>ROUND(ROUND(L26*Source!I41, 6)*1, 2)</f>
        <v>404.27</v>
      </c>
      <c r="N26">
        <f>SmtRes!AB74</f>
        <v>61.37</v>
      </c>
      <c r="O26">
        <f>ROUND(ROUND(L26*Source!I41, 6)*SmtRes!DA74, 2)</f>
        <v>2858.21</v>
      </c>
      <c r="P26">
        <f>SmtRes!AG74</f>
        <v>0</v>
      </c>
      <c r="Q26">
        <f>SmtRes!DC74</f>
        <v>0</v>
      </c>
      <c r="R26">
        <f>ROUND(ROUND(Q26*Source!I41, 6)*1, 2)</f>
        <v>0</v>
      </c>
      <c r="S26">
        <f>SmtRes!AC74</f>
        <v>0</v>
      </c>
      <c r="T26">
        <f>ROUND(ROUND(Q26*Source!I41, 6)*SmtRes!AK74, 2)</f>
        <v>0</v>
      </c>
      <c r="U26">
        <f>SmtRes!X74</f>
        <v>-1277097320</v>
      </c>
      <c r="V26">
        <v>1526331246</v>
      </c>
      <c r="W26">
        <v>803811684</v>
      </c>
    </row>
    <row r="27" spans="1:23" x14ac:dyDescent="0.2">
      <c r="A27">
        <f>Source!A41</f>
        <v>17</v>
      </c>
      <c r="C27">
        <v>2</v>
      </c>
      <c r="D27">
        <v>0</v>
      </c>
      <c r="E27">
        <f>SmtRes!AV73</f>
        <v>0</v>
      </c>
      <c r="F27" t="str">
        <f>SmtRes!I73</f>
        <v>91.17.02-032</v>
      </c>
      <c r="G27" t="str">
        <f>SmtRes!K73</f>
        <v>Дефектоскопы ультразвуковые</v>
      </c>
      <c r="H27" t="str">
        <f>SmtRes!O73</f>
        <v>маш.-ч</v>
      </c>
      <c r="I27">
        <f>SmtRes!Y73*Source!I41</f>
        <v>1.125</v>
      </c>
      <c r="J27">
        <f>SmtRes!AO73</f>
        <v>1</v>
      </c>
      <c r="K27">
        <f>SmtRes!AF73</f>
        <v>7.52</v>
      </c>
      <c r="L27">
        <f>SmtRes!DB73</f>
        <v>5.64</v>
      </c>
      <c r="M27">
        <f>ROUND(ROUND(L27*Source!I41, 6)*1, 2)</f>
        <v>8.4600000000000009</v>
      </c>
      <c r="N27">
        <f>SmtRes!AB73</f>
        <v>53.17</v>
      </c>
      <c r="O27">
        <f>ROUND(ROUND(L27*Source!I41, 6)*SmtRes!DA73, 2)</f>
        <v>59.81</v>
      </c>
      <c r="P27">
        <f>SmtRes!AG73</f>
        <v>0</v>
      </c>
      <c r="Q27">
        <f>SmtRes!DC73</f>
        <v>0</v>
      </c>
      <c r="R27">
        <f>ROUND(ROUND(Q27*Source!I41, 6)*1, 2)</f>
        <v>0</v>
      </c>
      <c r="S27">
        <f>SmtRes!AC73</f>
        <v>0</v>
      </c>
      <c r="T27">
        <f>ROUND(ROUND(Q27*Source!I41, 6)*SmtRes!AK73, 2)</f>
        <v>0</v>
      </c>
      <c r="U27">
        <f>SmtRes!X73</f>
        <v>2006915083</v>
      </c>
      <c r="V27">
        <v>-1904739255</v>
      </c>
      <c r="W27">
        <v>793844703</v>
      </c>
    </row>
    <row r="28" spans="1:23" x14ac:dyDescent="0.2">
      <c r="A28">
        <f>Source!A41</f>
        <v>17</v>
      </c>
      <c r="C28">
        <v>2</v>
      </c>
      <c r="D28">
        <v>0</v>
      </c>
      <c r="E28">
        <f>SmtRes!AV72</f>
        <v>0</v>
      </c>
      <c r="F28" t="str">
        <f>SmtRes!I72</f>
        <v>91.14.05-011</v>
      </c>
      <c r="G28" t="str">
        <f>SmtRes!K72</f>
        <v>Полуприцепы общего назначения, грузоподъемность 12 т</v>
      </c>
      <c r="H28" t="str">
        <f>SmtRes!O72</f>
        <v>маш.-ч</v>
      </c>
      <c r="I28">
        <f>SmtRes!Y72*Source!I41</f>
        <v>0.13500000000000001</v>
      </c>
      <c r="J28">
        <f>SmtRes!AO72</f>
        <v>1</v>
      </c>
      <c r="K28">
        <f>SmtRes!AF72</f>
        <v>12</v>
      </c>
      <c r="L28">
        <f>SmtRes!DB72</f>
        <v>1.08</v>
      </c>
      <c r="M28">
        <f>ROUND(ROUND(L28*Source!I41, 6)*1, 2)</f>
        <v>1.62</v>
      </c>
      <c r="N28">
        <f>SmtRes!AB72</f>
        <v>84.84</v>
      </c>
      <c r="O28">
        <f>ROUND(ROUND(L28*Source!I41, 6)*SmtRes!DA72, 2)</f>
        <v>11.45</v>
      </c>
      <c r="P28">
        <f>SmtRes!AG72</f>
        <v>0</v>
      </c>
      <c r="Q28">
        <f>SmtRes!DC72</f>
        <v>0</v>
      </c>
      <c r="R28">
        <f>ROUND(ROUND(Q28*Source!I41, 6)*1, 2)</f>
        <v>0</v>
      </c>
      <c r="S28">
        <f>SmtRes!AC72</f>
        <v>0</v>
      </c>
      <c r="T28">
        <f>ROUND(ROUND(Q28*Source!I41, 6)*SmtRes!AK72, 2)</f>
        <v>0</v>
      </c>
      <c r="U28">
        <f>SmtRes!X72</f>
        <v>1232549298</v>
      </c>
      <c r="V28">
        <v>-242320133</v>
      </c>
      <c r="W28">
        <v>-530770072</v>
      </c>
    </row>
    <row r="29" spans="1:23" x14ac:dyDescent="0.2">
      <c r="A29">
        <f>Source!A41</f>
        <v>17</v>
      </c>
      <c r="C29">
        <v>2</v>
      </c>
      <c r="D29">
        <v>0</v>
      </c>
      <c r="E29">
        <f>SmtRes!AV71</f>
        <v>0</v>
      </c>
      <c r="F29" t="str">
        <f>SmtRes!I71</f>
        <v>91.14.04-001</v>
      </c>
      <c r="G29" t="str">
        <f>SmtRes!K71</f>
        <v>Тягачи седельные, грузоподъемность 12 т</v>
      </c>
      <c r="H29" t="str">
        <f>SmtRes!O71</f>
        <v>маш.-ч</v>
      </c>
      <c r="I29">
        <f>SmtRes!Y71*Source!I41</f>
        <v>0.13500000000000001</v>
      </c>
      <c r="J29">
        <f>SmtRes!AO71</f>
        <v>1</v>
      </c>
      <c r="K29">
        <f>SmtRes!AF71</f>
        <v>127.86</v>
      </c>
      <c r="L29">
        <f>SmtRes!DB71</f>
        <v>11.505000000000001</v>
      </c>
      <c r="M29">
        <f>ROUND(ROUND(L29*Source!I41, 6)*1, 2)</f>
        <v>17.260000000000002</v>
      </c>
      <c r="N29">
        <f>SmtRes!AB71</f>
        <v>903.97</v>
      </c>
      <c r="O29">
        <f>ROUND(ROUND(L29*Source!I41, 6)*SmtRes!DA71, 2)</f>
        <v>122.01</v>
      </c>
      <c r="P29">
        <f>SmtRes!AG71</f>
        <v>11.84</v>
      </c>
      <c r="Q29">
        <f>SmtRes!DC71</f>
        <v>1.0649999999999999</v>
      </c>
      <c r="R29">
        <f>ROUND(ROUND(Q29*Source!I41, 6)*1, 2)</f>
        <v>1.6</v>
      </c>
      <c r="S29">
        <f>SmtRes!AC71</f>
        <v>11.84</v>
      </c>
      <c r="T29">
        <f>ROUND(ROUND(Q29*Source!I41, 6)*SmtRes!AK71, 2)</f>
        <v>1.6</v>
      </c>
      <c r="U29">
        <f>SmtRes!X71</f>
        <v>-2019686133</v>
      </c>
      <c r="V29">
        <v>480082204</v>
      </c>
      <c r="W29">
        <v>1802518161</v>
      </c>
    </row>
    <row r="30" spans="1:23" x14ac:dyDescent="0.2">
      <c r="A30">
        <f>Source!A41</f>
        <v>17</v>
      </c>
      <c r="C30">
        <v>2</v>
      </c>
      <c r="D30">
        <v>0</v>
      </c>
      <c r="E30">
        <f>SmtRes!AV70</f>
        <v>0</v>
      </c>
      <c r="F30" t="str">
        <f>SmtRes!I70</f>
        <v>91.06.03-062</v>
      </c>
      <c r="G30" t="str">
        <f>SmtRes!K70</f>
        <v>Лебедки электрические тяговым усилием до 31,39 кН (3,2 т)</v>
      </c>
      <c r="H30" t="str">
        <f>SmtRes!O70</f>
        <v>маш.-ч</v>
      </c>
      <c r="I30">
        <f>SmtRes!Y70*Source!I41</f>
        <v>8.9250000000000007</v>
      </c>
      <c r="J30">
        <f>SmtRes!AO70</f>
        <v>1</v>
      </c>
      <c r="K30">
        <f>SmtRes!AF70</f>
        <v>6.99</v>
      </c>
      <c r="L30">
        <f>SmtRes!DB70</f>
        <v>41.59</v>
      </c>
      <c r="M30">
        <f>ROUND(ROUND(L30*Source!I41, 6)*1, 2)</f>
        <v>62.39</v>
      </c>
      <c r="N30">
        <f>SmtRes!AB70</f>
        <v>49.42</v>
      </c>
      <c r="O30">
        <f>ROUND(ROUND(L30*Source!I41, 6)*SmtRes!DA70, 2)</f>
        <v>441.06</v>
      </c>
      <c r="P30">
        <f>SmtRes!AG70</f>
        <v>0</v>
      </c>
      <c r="Q30">
        <f>SmtRes!DC70</f>
        <v>0</v>
      </c>
      <c r="R30">
        <f>ROUND(ROUND(Q30*Source!I41, 6)*1, 2)</f>
        <v>0</v>
      </c>
      <c r="S30">
        <f>SmtRes!AC70</f>
        <v>0</v>
      </c>
      <c r="T30">
        <f>ROUND(ROUND(Q30*Source!I41, 6)*SmtRes!AK70, 2)</f>
        <v>0</v>
      </c>
      <c r="U30">
        <f>SmtRes!X70</f>
        <v>-1684488578</v>
      </c>
      <c r="V30">
        <v>-1513977457</v>
      </c>
      <c r="W30">
        <v>-718075602</v>
      </c>
    </row>
    <row r="31" spans="1:23" x14ac:dyDescent="0.2">
      <c r="A31">
        <f>Source!A41</f>
        <v>17</v>
      </c>
      <c r="C31">
        <v>2</v>
      </c>
      <c r="D31">
        <v>0</v>
      </c>
      <c r="E31">
        <f>SmtRes!AV69</f>
        <v>0</v>
      </c>
      <c r="F31" t="str">
        <f>SmtRes!I69</f>
        <v>91.05.06-007</v>
      </c>
      <c r="G31" t="str">
        <f>SmtRes!K69</f>
        <v>Краны на гусеничном ходу, грузоподъемность 25 т</v>
      </c>
      <c r="H31" t="str">
        <f>SmtRes!O69</f>
        <v>маш.-ч</v>
      </c>
      <c r="I31">
        <f>SmtRes!Y69*Source!I41</f>
        <v>3.5625</v>
      </c>
      <c r="J31">
        <f>SmtRes!AO69</f>
        <v>1</v>
      </c>
      <c r="K31">
        <f>SmtRes!AF69</f>
        <v>113.19</v>
      </c>
      <c r="L31">
        <f>SmtRes!DB69</f>
        <v>268.82499999999999</v>
      </c>
      <c r="M31">
        <f>ROUND(ROUND(L31*Source!I41, 6)*1, 2)</f>
        <v>403.24</v>
      </c>
      <c r="N31">
        <f>SmtRes!AB69</f>
        <v>800.25</v>
      </c>
      <c r="O31">
        <f>ROUND(ROUND(L31*Source!I41, 6)*SmtRes!DA69, 2)</f>
        <v>2850.89</v>
      </c>
      <c r="P31">
        <f>SmtRes!AG69</f>
        <v>11.84</v>
      </c>
      <c r="Q31">
        <f>SmtRes!DC69</f>
        <v>28.12</v>
      </c>
      <c r="R31">
        <f>ROUND(ROUND(Q31*Source!I41, 6)*1, 2)</f>
        <v>42.18</v>
      </c>
      <c r="S31">
        <f>SmtRes!AC69</f>
        <v>11.84</v>
      </c>
      <c r="T31">
        <f>ROUND(ROUND(Q31*Source!I41, 6)*SmtRes!AK69, 2)</f>
        <v>42.18</v>
      </c>
      <c r="U31">
        <f>SmtRes!X69</f>
        <v>1922779253</v>
      </c>
      <c r="V31">
        <v>1126073748</v>
      </c>
      <c r="W31">
        <v>1767853546</v>
      </c>
    </row>
    <row r="32" spans="1:23" x14ac:dyDescent="0.2">
      <c r="A32">
        <f>Source!A41</f>
        <v>17</v>
      </c>
      <c r="C32">
        <v>1</v>
      </c>
      <c r="D32">
        <v>0</v>
      </c>
      <c r="E32">
        <f>SmtRes!AV67</f>
        <v>1</v>
      </c>
      <c r="F32" t="str">
        <f>SmtRes!I67</f>
        <v>1-100-49-82</v>
      </c>
      <c r="G32" t="str">
        <f>SmtRes!K67</f>
        <v>Рабочий среднего разряда 4.9</v>
      </c>
      <c r="H32" t="str">
        <f>SmtRes!O67</f>
        <v>чел.-ч.</v>
      </c>
      <c r="I32">
        <f>SmtRes!Y67*Source!I41</f>
        <v>189.75</v>
      </c>
      <c r="J32">
        <f>SmtRes!AO67</f>
        <v>1</v>
      </c>
      <c r="K32">
        <f>SmtRes!AH67</f>
        <v>9.77</v>
      </c>
      <c r="L32">
        <f>SmtRes!DB67</f>
        <v>1235.905</v>
      </c>
      <c r="M32">
        <f>ROUND(ROUND(L32*Source!I41, 6)*1, 2)</f>
        <v>1853.86</v>
      </c>
      <c r="N32">
        <f>SmtRes!AD67</f>
        <v>69.069999999999993</v>
      </c>
      <c r="O32">
        <f>ROUND(ROUND(L32*Source!I41, 6)*SmtRes!DA67, 2)</f>
        <v>13106.77</v>
      </c>
      <c r="P32">
        <f>SmtRes!AG67</f>
        <v>0</v>
      </c>
      <c r="Q32">
        <f>SmtRes!DC67</f>
        <v>0</v>
      </c>
      <c r="R32">
        <f>ROUND(ROUND(Q32*Source!I41, 6)*1, 2)</f>
        <v>0</v>
      </c>
      <c r="S32">
        <f>SmtRes!AC67</f>
        <v>0</v>
      </c>
      <c r="T32">
        <f>ROUND(ROUND(Q32*Source!I41, 6)*SmtRes!AK67, 2)</f>
        <v>0</v>
      </c>
      <c r="U32">
        <f>SmtRes!X67</f>
        <v>-1674563382</v>
      </c>
      <c r="V32">
        <v>-495356034</v>
      </c>
      <c r="W32">
        <v>1732609508</v>
      </c>
    </row>
    <row r="33" spans="1:23" x14ac:dyDescent="0.2">
      <c r="A33">
        <f>Source!A43</f>
        <v>17</v>
      </c>
      <c r="C33">
        <v>2</v>
      </c>
      <c r="D33">
        <v>0</v>
      </c>
      <c r="E33">
        <f>SmtRes!AV111</f>
        <v>0</v>
      </c>
      <c r="F33" t="str">
        <f>SmtRes!I111</f>
        <v>91.21.19-033</v>
      </c>
      <c r="G33" t="str">
        <f>SmtRes!K111</f>
        <v>Станок токарно-винторезный</v>
      </c>
      <c r="H33" t="str">
        <f>SmtRes!O111</f>
        <v>маш.-ч</v>
      </c>
      <c r="I33">
        <f>SmtRes!Y111*Source!I43</f>
        <v>2.1390000000000002</v>
      </c>
      <c r="J33">
        <f>SmtRes!AO111</f>
        <v>1</v>
      </c>
      <c r="K33">
        <f>SmtRes!AF111</f>
        <v>18.489999999999998</v>
      </c>
      <c r="L33">
        <f>SmtRes!DB111</f>
        <v>8.5050000000000008</v>
      </c>
      <c r="M33">
        <f>ROUND(ROUND(L33*Source!I43, 6)*1, 2)</f>
        <v>39.549999999999997</v>
      </c>
      <c r="N33">
        <f>SmtRes!AB111</f>
        <v>130.72</v>
      </c>
      <c r="O33">
        <f>ROUND(ROUND(L33*Source!I43, 6)*SmtRes!DA111, 2)</f>
        <v>279.61</v>
      </c>
      <c r="P33">
        <f>SmtRes!AG111</f>
        <v>10.130000000000001</v>
      </c>
      <c r="Q33">
        <f>SmtRes!DC111</f>
        <v>4.66</v>
      </c>
      <c r="R33">
        <f>ROUND(ROUND(Q33*Source!I43, 6)*1, 2)</f>
        <v>21.67</v>
      </c>
      <c r="S33">
        <f>SmtRes!AC111</f>
        <v>10.130000000000001</v>
      </c>
      <c r="T33">
        <f>ROUND(ROUND(Q33*Source!I43, 6)*SmtRes!AK111, 2)</f>
        <v>21.67</v>
      </c>
      <c r="U33">
        <f>SmtRes!X111</f>
        <v>1984034196</v>
      </c>
      <c r="V33">
        <v>-1677384148</v>
      </c>
      <c r="W33">
        <v>-919023176</v>
      </c>
    </row>
    <row r="34" spans="1:23" x14ac:dyDescent="0.2">
      <c r="A34">
        <f>Source!A43</f>
        <v>17</v>
      </c>
      <c r="C34">
        <v>2</v>
      </c>
      <c r="D34">
        <v>0</v>
      </c>
      <c r="E34">
        <f>SmtRes!AV110</f>
        <v>0</v>
      </c>
      <c r="F34" t="str">
        <f>SmtRes!I110</f>
        <v>91.18.01-012</v>
      </c>
      <c r="G34" t="str">
        <f>SmtRes!K110</f>
        <v>Компрессоры передвижные с электродвигателем давлением 600 кПа (6 ат), производительность до 3,5 м3/мин</v>
      </c>
      <c r="H34" t="str">
        <f>SmtRes!O110</f>
        <v>маш.-ч</v>
      </c>
      <c r="I34">
        <f>SmtRes!Y110*Source!I43</f>
        <v>175.30500000000004</v>
      </c>
      <c r="J34">
        <f>SmtRes!AO110</f>
        <v>1</v>
      </c>
      <c r="K34">
        <f>SmtRes!AF110</f>
        <v>32.76</v>
      </c>
      <c r="L34">
        <f>SmtRes!DB110</f>
        <v>1235.05</v>
      </c>
      <c r="M34">
        <f>ROUND(ROUND(L34*Source!I43, 6)*1, 2)</f>
        <v>5742.98</v>
      </c>
      <c r="N34">
        <f>SmtRes!AB110</f>
        <v>231.61</v>
      </c>
      <c r="O34">
        <f>ROUND(ROUND(L34*Source!I43, 6)*SmtRes!DA110, 2)</f>
        <v>40602.89</v>
      </c>
      <c r="P34">
        <f>SmtRes!AG110</f>
        <v>0</v>
      </c>
      <c r="Q34">
        <f>SmtRes!DC110</f>
        <v>0</v>
      </c>
      <c r="R34">
        <f>ROUND(ROUND(Q34*Source!I43, 6)*1, 2)</f>
        <v>0</v>
      </c>
      <c r="S34">
        <f>SmtRes!AC110</f>
        <v>0</v>
      </c>
      <c r="T34">
        <f>ROUND(ROUND(Q34*Source!I43, 6)*SmtRes!AK110, 2)</f>
        <v>0</v>
      </c>
      <c r="U34">
        <f>SmtRes!X110</f>
        <v>1758804053</v>
      </c>
      <c r="V34">
        <v>-206144127</v>
      </c>
      <c r="W34">
        <v>1571607482</v>
      </c>
    </row>
    <row r="35" spans="1:23" x14ac:dyDescent="0.2">
      <c r="A35">
        <f>Source!A43</f>
        <v>17</v>
      </c>
      <c r="C35">
        <v>2</v>
      </c>
      <c r="D35">
        <v>0</v>
      </c>
      <c r="E35">
        <f>SmtRes!AV109</f>
        <v>0</v>
      </c>
      <c r="F35" t="str">
        <f>SmtRes!I109</f>
        <v>91.17.04-233</v>
      </c>
      <c r="G35" t="str">
        <f>SmtRes!K109</f>
        <v>Установки для сварки ручной дуговой (постоянного тока)</v>
      </c>
      <c r="H35" t="str">
        <f>SmtRes!O109</f>
        <v>маш.-ч</v>
      </c>
      <c r="I35">
        <f>SmtRes!Y109*Source!I43</f>
        <v>37.432500000000005</v>
      </c>
      <c r="J35">
        <f>SmtRes!AO109</f>
        <v>1</v>
      </c>
      <c r="K35">
        <f>SmtRes!AF109</f>
        <v>8.68</v>
      </c>
      <c r="L35">
        <f>SmtRes!DB109</f>
        <v>69.875</v>
      </c>
      <c r="M35">
        <f>ROUND(ROUND(L35*Source!I43, 6)*1, 2)</f>
        <v>324.92</v>
      </c>
      <c r="N35">
        <f>SmtRes!AB109</f>
        <v>61.37</v>
      </c>
      <c r="O35">
        <f>ROUND(ROUND(L35*Source!I43, 6)*SmtRes!DA109, 2)</f>
        <v>2297.1799999999998</v>
      </c>
      <c r="P35">
        <f>SmtRes!AG109</f>
        <v>0</v>
      </c>
      <c r="Q35">
        <f>SmtRes!DC109</f>
        <v>0</v>
      </c>
      <c r="R35">
        <f>ROUND(ROUND(Q35*Source!I43, 6)*1, 2)</f>
        <v>0</v>
      </c>
      <c r="S35">
        <f>SmtRes!AC109</f>
        <v>0</v>
      </c>
      <c r="T35">
        <f>ROUND(ROUND(Q35*Source!I43, 6)*SmtRes!AK109, 2)</f>
        <v>0</v>
      </c>
      <c r="U35">
        <f>SmtRes!X109</f>
        <v>-1277097320</v>
      </c>
      <c r="V35">
        <v>1526331246</v>
      </c>
      <c r="W35">
        <v>803811684</v>
      </c>
    </row>
    <row r="36" spans="1:23" x14ac:dyDescent="0.2">
      <c r="A36">
        <f>Source!A43</f>
        <v>17</v>
      </c>
      <c r="C36">
        <v>2</v>
      </c>
      <c r="D36">
        <v>0</v>
      </c>
      <c r="E36">
        <f>SmtRes!AV108</f>
        <v>0</v>
      </c>
      <c r="F36" t="str">
        <f>SmtRes!I108</f>
        <v>91.17.02-032</v>
      </c>
      <c r="G36" t="str">
        <f>SmtRes!K108</f>
        <v>Дефектоскопы ультразвуковые</v>
      </c>
      <c r="H36" t="str">
        <f>SmtRes!O108</f>
        <v>маш.-ч</v>
      </c>
      <c r="I36">
        <f>SmtRes!Y108*Source!I43</f>
        <v>8.323500000000001</v>
      </c>
      <c r="J36">
        <f>SmtRes!AO108</f>
        <v>1</v>
      </c>
      <c r="K36">
        <f>SmtRes!AF108</f>
        <v>7.52</v>
      </c>
      <c r="L36">
        <f>SmtRes!DB108</f>
        <v>13.46</v>
      </c>
      <c r="M36">
        <f>ROUND(ROUND(L36*Source!I43, 6)*1, 2)</f>
        <v>62.59</v>
      </c>
      <c r="N36">
        <f>SmtRes!AB108</f>
        <v>53.17</v>
      </c>
      <c r="O36">
        <f>ROUND(ROUND(L36*Source!I43, 6)*SmtRes!DA108, 2)</f>
        <v>442.5</v>
      </c>
      <c r="P36">
        <f>SmtRes!AG108</f>
        <v>0</v>
      </c>
      <c r="Q36">
        <f>SmtRes!DC108</f>
        <v>0</v>
      </c>
      <c r="R36">
        <f>ROUND(ROUND(Q36*Source!I43, 6)*1, 2)</f>
        <v>0</v>
      </c>
      <c r="S36">
        <f>SmtRes!AC108</f>
        <v>0</v>
      </c>
      <c r="T36">
        <f>ROUND(ROUND(Q36*Source!I43, 6)*SmtRes!AK108, 2)</f>
        <v>0</v>
      </c>
      <c r="U36">
        <f>SmtRes!X108</f>
        <v>2006915083</v>
      </c>
      <c r="V36">
        <v>-1904739255</v>
      </c>
      <c r="W36">
        <v>793844703</v>
      </c>
    </row>
    <row r="37" spans="1:23" x14ac:dyDescent="0.2">
      <c r="A37">
        <f>Source!A43</f>
        <v>17</v>
      </c>
      <c r="C37">
        <v>2</v>
      </c>
      <c r="D37">
        <v>0</v>
      </c>
      <c r="E37">
        <f>SmtRes!AV107</f>
        <v>0</v>
      </c>
      <c r="F37" t="str">
        <f>SmtRes!I107</f>
        <v>91.14.05-011</v>
      </c>
      <c r="G37" t="str">
        <f>SmtRes!K107</f>
        <v>Полуприцепы общего назначения, грузоподъемность 12 т</v>
      </c>
      <c r="H37" t="str">
        <f>SmtRes!O107</f>
        <v>маш.-ч</v>
      </c>
      <c r="I37">
        <f>SmtRes!Y107*Source!I43</f>
        <v>0.30225000000000002</v>
      </c>
      <c r="J37">
        <f>SmtRes!AO107</f>
        <v>1</v>
      </c>
      <c r="K37">
        <f>SmtRes!AF107</f>
        <v>12</v>
      </c>
      <c r="L37">
        <f>SmtRes!DB107</f>
        <v>0.78</v>
      </c>
      <c r="M37">
        <f>ROUND(ROUND(L37*Source!I43, 6)*1, 2)</f>
        <v>3.63</v>
      </c>
      <c r="N37">
        <f>SmtRes!AB107</f>
        <v>84.84</v>
      </c>
      <c r="O37">
        <f>ROUND(ROUND(L37*Source!I43, 6)*SmtRes!DA107, 2)</f>
        <v>25.64</v>
      </c>
      <c r="P37">
        <f>SmtRes!AG107</f>
        <v>0</v>
      </c>
      <c r="Q37">
        <f>SmtRes!DC107</f>
        <v>0</v>
      </c>
      <c r="R37">
        <f>ROUND(ROUND(Q37*Source!I43, 6)*1, 2)</f>
        <v>0</v>
      </c>
      <c r="S37">
        <f>SmtRes!AC107</f>
        <v>0</v>
      </c>
      <c r="T37">
        <f>ROUND(ROUND(Q37*Source!I43, 6)*SmtRes!AK107, 2)</f>
        <v>0</v>
      </c>
      <c r="U37">
        <f>SmtRes!X107</f>
        <v>1232549298</v>
      </c>
      <c r="V37">
        <v>-242320133</v>
      </c>
      <c r="W37">
        <v>-530770072</v>
      </c>
    </row>
    <row r="38" spans="1:23" x14ac:dyDescent="0.2">
      <c r="A38">
        <f>Source!A43</f>
        <v>17</v>
      </c>
      <c r="C38">
        <v>2</v>
      </c>
      <c r="D38">
        <v>0</v>
      </c>
      <c r="E38">
        <f>SmtRes!AV106</f>
        <v>0</v>
      </c>
      <c r="F38" t="str">
        <f>SmtRes!I106</f>
        <v>91.14.04-001</v>
      </c>
      <c r="G38" t="str">
        <f>SmtRes!K106</f>
        <v>Тягачи седельные, грузоподъемность 12 т</v>
      </c>
      <c r="H38" t="str">
        <f>SmtRes!O106</f>
        <v>маш.-ч</v>
      </c>
      <c r="I38">
        <f>SmtRes!Y106*Source!I43</f>
        <v>0.30225000000000002</v>
      </c>
      <c r="J38">
        <f>SmtRes!AO106</f>
        <v>1</v>
      </c>
      <c r="K38">
        <f>SmtRes!AF106</f>
        <v>127.86</v>
      </c>
      <c r="L38">
        <f>SmtRes!DB106</f>
        <v>8.31</v>
      </c>
      <c r="M38">
        <f>ROUND(ROUND(L38*Source!I43, 6)*1, 2)</f>
        <v>38.64</v>
      </c>
      <c r="N38">
        <f>SmtRes!AB106</f>
        <v>903.97</v>
      </c>
      <c r="O38">
        <f>ROUND(ROUND(L38*Source!I43, 6)*SmtRes!DA106, 2)</f>
        <v>273.2</v>
      </c>
      <c r="P38">
        <f>SmtRes!AG106</f>
        <v>11.84</v>
      </c>
      <c r="Q38">
        <f>SmtRes!DC106</f>
        <v>0.77</v>
      </c>
      <c r="R38">
        <f>ROUND(ROUND(Q38*Source!I43, 6)*1, 2)</f>
        <v>3.58</v>
      </c>
      <c r="S38">
        <f>SmtRes!AC106</f>
        <v>11.84</v>
      </c>
      <c r="T38">
        <f>ROUND(ROUND(Q38*Source!I43, 6)*SmtRes!AK106, 2)</f>
        <v>3.58</v>
      </c>
      <c r="U38">
        <f>SmtRes!X106</f>
        <v>-2019686133</v>
      </c>
      <c r="V38">
        <v>480082204</v>
      </c>
      <c r="W38">
        <v>1802518161</v>
      </c>
    </row>
    <row r="39" spans="1:23" x14ac:dyDescent="0.2">
      <c r="A39">
        <f>Source!A43</f>
        <v>17</v>
      </c>
      <c r="C39">
        <v>2</v>
      </c>
      <c r="D39">
        <v>0</v>
      </c>
      <c r="E39">
        <f>SmtRes!AV105</f>
        <v>0</v>
      </c>
      <c r="F39" t="str">
        <f>SmtRes!I105</f>
        <v>91.06.03-062</v>
      </c>
      <c r="G39" t="str">
        <f>SmtRes!K105</f>
        <v>Лебедки электрические тяговым усилием до 31,39 кН (3,2 т)</v>
      </c>
      <c r="H39" t="str">
        <f>SmtRes!O105</f>
        <v>маш.-ч</v>
      </c>
      <c r="I39">
        <f>SmtRes!Y105*Source!I43</f>
        <v>29.992500000000003</v>
      </c>
      <c r="J39">
        <f>SmtRes!AO105</f>
        <v>1</v>
      </c>
      <c r="K39">
        <f>SmtRes!AF105</f>
        <v>6.99</v>
      </c>
      <c r="L39">
        <f>SmtRes!DB105</f>
        <v>45.085000000000001</v>
      </c>
      <c r="M39">
        <f>ROUND(ROUND(L39*Source!I43, 6)*1, 2)</f>
        <v>209.65</v>
      </c>
      <c r="N39">
        <f>SmtRes!AB105</f>
        <v>49.42</v>
      </c>
      <c r="O39">
        <f>ROUND(ROUND(L39*Source!I43, 6)*SmtRes!DA105, 2)</f>
        <v>1482.19</v>
      </c>
      <c r="P39">
        <f>SmtRes!AG105</f>
        <v>0</v>
      </c>
      <c r="Q39">
        <f>SmtRes!DC105</f>
        <v>0</v>
      </c>
      <c r="R39">
        <f>ROUND(ROUND(Q39*Source!I43, 6)*1, 2)</f>
        <v>0</v>
      </c>
      <c r="S39">
        <f>SmtRes!AC105</f>
        <v>0</v>
      </c>
      <c r="T39">
        <f>ROUND(ROUND(Q39*Source!I43, 6)*SmtRes!AK105, 2)</f>
        <v>0</v>
      </c>
      <c r="U39">
        <f>SmtRes!X105</f>
        <v>-1684488578</v>
      </c>
      <c r="V39">
        <v>-1513977457</v>
      </c>
      <c r="W39">
        <v>-718075602</v>
      </c>
    </row>
    <row r="40" spans="1:23" x14ac:dyDescent="0.2">
      <c r="A40">
        <f>Source!A43</f>
        <v>17</v>
      </c>
      <c r="C40">
        <v>2</v>
      </c>
      <c r="D40">
        <v>0</v>
      </c>
      <c r="E40">
        <f>SmtRes!AV104</f>
        <v>0</v>
      </c>
      <c r="F40" t="str">
        <f>SmtRes!I104</f>
        <v>91.05.05-014</v>
      </c>
      <c r="G40" t="str">
        <f>SmtRes!K104</f>
        <v>Краны на автомобильном ходу, грузоподъемность 10 т</v>
      </c>
      <c r="H40" t="str">
        <f>SmtRes!O104</f>
        <v>маш.-ч</v>
      </c>
      <c r="I40">
        <f>SmtRes!Y104*Source!I43</f>
        <v>10.997250000000001</v>
      </c>
      <c r="J40">
        <f>SmtRes!AO104</f>
        <v>1</v>
      </c>
      <c r="K40">
        <f>SmtRes!AF104</f>
        <v>112.77</v>
      </c>
      <c r="L40">
        <f>SmtRes!DB104</f>
        <v>266.7</v>
      </c>
      <c r="M40">
        <f>ROUND(ROUND(L40*Source!I43, 6)*1, 2)</f>
        <v>1240.1600000000001</v>
      </c>
      <c r="N40">
        <f>SmtRes!AB104</f>
        <v>797.28</v>
      </c>
      <c r="O40">
        <f>ROUND(ROUND(L40*Source!I43, 6)*SmtRes!DA104, 2)</f>
        <v>8767.9</v>
      </c>
      <c r="P40">
        <f>SmtRes!AG104</f>
        <v>11.84</v>
      </c>
      <c r="Q40">
        <f>SmtRes!DC104</f>
        <v>28</v>
      </c>
      <c r="R40">
        <f>ROUND(ROUND(Q40*Source!I43, 6)*1, 2)</f>
        <v>130.19999999999999</v>
      </c>
      <c r="S40">
        <f>SmtRes!AC104</f>
        <v>11.84</v>
      </c>
      <c r="T40">
        <f>ROUND(ROUND(Q40*Source!I43, 6)*SmtRes!AK104, 2)</f>
        <v>130.19999999999999</v>
      </c>
      <c r="U40">
        <f>SmtRes!X104</f>
        <v>903590057</v>
      </c>
      <c r="V40">
        <v>1764324061</v>
      </c>
      <c r="W40">
        <v>1427555303</v>
      </c>
    </row>
    <row r="41" spans="1:23" x14ac:dyDescent="0.2">
      <c r="A41">
        <f>Source!A43</f>
        <v>17</v>
      </c>
      <c r="C41">
        <v>1</v>
      </c>
      <c r="D41">
        <v>0</v>
      </c>
      <c r="E41">
        <f>SmtRes!AV102</f>
        <v>1</v>
      </c>
      <c r="F41" t="str">
        <f>SmtRes!I102</f>
        <v>1-100-38-82</v>
      </c>
      <c r="G41" t="str">
        <f>SmtRes!K102</f>
        <v>Рабочий среднего разряда 3.8</v>
      </c>
      <c r="H41" t="str">
        <f>SmtRes!O102</f>
        <v>чел.-ч.</v>
      </c>
      <c r="I41">
        <f>SmtRes!Y102*Source!I43</f>
        <v>574.27500000000009</v>
      </c>
      <c r="J41">
        <f>SmtRes!AO102</f>
        <v>1</v>
      </c>
      <c r="K41">
        <f>SmtRes!AH102</f>
        <v>8.4</v>
      </c>
      <c r="L41">
        <f>SmtRes!DB102</f>
        <v>1037.4000000000001</v>
      </c>
      <c r="M41">
        <f>ROUND(ROUND(L41*Source!I43, 6)*1, 2)</f>
        <v>4823.91</v>
      </c>
      <c r="N41">
        <f>SmtRes!AD102</f>
        <v>59.39</v>
      </c>
      <c r="O41">
        <f>ROUND(ROUND(L41*Source!I43, 6)*SmtRes!DA102, 2)</f>
        <v>34105.040000000001</v>
      </c>
      <c r="P41">
        <f>SmtRes!AG102</f>
        <v>0</v>
      </c>
      <c r="Q41">
        <f>SmtRes!DC102</f>
        <v>0</v>
      </c>
      <c r="R41">
        <f>ROUND(ROUND(Q41*Source!I43, 6)*1, 2)</f>
        <v>0</v>
      </c>
      <c r="S41">
        <f>SmtRes!AC102</f>
        <v>0</v>
      </c>
      <c r="T41">
        <f>ROUND(ROUND(Q41*Source!I43, 6)*SmtRes!AK102, 2)</f>
        <v>0</v>
      </c>
      <c r="U41">
        <f>SmtRes!X102</f>
        <v>300547253</v>
      </c>
      <c r="V41">
        <v>-1289899487</v>
      </c>
      <c r="W41">
        <v>-836429235</v>
      </c>
    </row>
    <row r="42" spans="1:23" x14ac:dyDescent="0.2">
      <c r="A42">
        <f>Source!A45</f>
        <v>17</v>
      </c>
      <c r="C42">
        <v>2</v>
      </c>
      <c r="D42">
        <v>0</v>
      </c>
      <c r="E42">
        <f>SmtRes!AV137</f>
        <v>0</v>
      </c>
      <c r="F42" t="str">
        <f>SmtRes!I137</f>
        <v>91.21.19-033</v>
      </c>
      <c r="G42" t="str">
        <f>SmtRes!K137</f>
        <v>Станок токарно-винторезный</v>
      </c>
      <c r="H42" t="str">
        <f>SmtRes!O137</f>
        <v>маш.-ч</v>
      </c>
      <c r="I42">
        <f>SmtRes!Y137*Source!I45</f>
        <v>2.0023200000000001</v>
      </c>
      <c r="J42">
        <f>SmtRes!AO137</f>
        <v>1</v>
      </c>
      <c r="K42">
        <f>SmtRes!AF137</f>
        <v>18.489999999999998</v>
      </c>
      <c r="L42">
        <f>SmtRes!DB137</f>
        <v>38.090000000000003</v>
      </c>
      <c r="M42">
        <f>ROUND(ROUND(L42*Source!I45, 6)*1, 2)</f>
        <v>37.020000000000003</v>
      </c>
      <c r="N42">
        <f>SmtRes!AB137</f>
        <v>130.72</v>
      </c>
      <c r="O42">
        <f>ROUND(ROUND(L42*Source!I45, 6)*SmtRes!DA137, 2)</f>
        <v>261.76</v>
      </c>
      <c r="P42">
        <f>SmtRes!AG137</f>
        <v>10.130000000000001</v>
      </c>
      <c r="Q42">
        <f>SmtRes!DC137</f>
        <v>20.87</v>
      </c>
      <c r="R42">
        <f>ROUND(ROUND(Q42*Source!I45, 6)*1, 2)</f>
        <v>20.29</v>
      </c>
      <c r="S42">
        <f>SmtRes!AC137</f>
        <v>10.130000000000001</v>
      </c>
      <c r="T42">
        <f>ROUND(ROUND(Q42*Source!I45, 6)*SmtRes!AK137, 2)</f>
        <v>20.29</v>
      </c>
      <c r="U42">
        <f>SmtRes!X137</f>
        <v>1984034196</v>
      </c>
      <c r="V42">
        <v>-1677384148</v>
      </c>
      <c r="W42">
        <v>-919023176</v>
      </c>
    </row>
    <row r="43" spans="1:23" x14ac:dyDescent="0.2">
      <c r="A43">
        <f>Source!A45</f>
        <v>17</v>
      </c>
      <c r="C43">
        <v>2</v>
      </c>
      <c r="D43">
        <v>0</v>
      </c>
      <c r="E43">
        <f>SmtRes!AV136</f>
        <v>0</v>
      </c>
      <c r="F43" t="str">
        <f>SmtRes!I136</f>
        <v>91.17.04-233</v>
      </c>
      <c r="G43" t="str">
        <f>SmtRes!K136</f>
        <v>Установки для сварки ручной дуговой (постоянного тока)</v>
      </c>
      <c r="H43" t="str">
        <f>SmtRes!O136</f>
        <v>маш.-ч</v>
      </c>
      <c r="I43">
        <f>SmtRes!Y136*Source!I45</f>
        <v>26.2926</v>
      </c>
      <c r="J43">
        <f>SmtRes!AO136</f>
        <v>1</v>
      </c>
      <c r="K43">
        <f>SmtRes!AF136</f>
        <v>8.68</v>
      </c>
      <c r="L43">
        <f>SmtRes!DB136</f>
        <v>234.79499999999999</v>
      </c>
      <c r="M43">
        <f>ROUND(ROUND(L43*Source!I45, 6)*1, 2)</f>
        <v>228.22</v>
      </c>
      <c r="N43">
        <f>SmtRes!AB136</f>
        <v>61.37</v>
      </c>
      <c r="O43">
        <f>ROUND(ROUND(L43*Source!I45, 6)*SmtRes!DA136, 2)</f>
        <v>1613.52</v>
      </c>
      <c r="P43">
        <f>SmtRes!AG136</f>
        <v>0</v>
      </c>
      <c r="Q43">
        <f>SmtRes!DC136</f>
        <v>0</v>
      </c>
      <c r="R43">
        <f>ROUND(ROUND(Q43*Source!I45, 6)*1, 2)</f>
        <v>0</v>
      </c>
      <c r="S43">
        <f>SmtRes!AC136</f>
        <v>0</v>
      </c>
      <c r="T43">
        <f>ROUND(ROUND(Q43*Source!I45, 6)*SmtRes!AK136, 2)</f>
        <v>0</v>
      </c>
      <c r="U43">
        <f>SmtRes!X136</f>
        <v>-1277097320</v>
      </c>
      <c r="V43">
        <v>1526331246</v>
      </c>
      <c r="W43">
        <v>803811684</v>
      </c>
    </row>
    <row r="44" spans="1:23" x14ac:dyDescent="0.2">
      <c r="A44">
        <f>Source!A45</f>
        <v>17</v>
      </c>
      <c r="C44">
        <v>2</v>
      </c>
      <c r="D44">
        <v>0</v>
      </c>
      <c r="E44">
        <f>SmtRes!AV135</f>
        <v>0</v>
      </c>
      <c r="F44" t="str">
        <f>SmtRes!I135</f>
        <v>91.17.02-032</v>
      </c>
      <c r="G44" t="str">
        <f>SmtRes!K135</f>
        <v>Дефектоскопы ультразвуковые</v>
      </c>
      <c r="H44" t="str">
        <f>SmtRes!O135</f>
        <v>маш.-ч</v>
      </c>
      <c r="I44">
        <f>SmtRes!Y135*Source!I45</f>
        <v>0.71441999999999994</v>
      </c>
      <c r="J44">
        <f>SmtRes!AO135</f>
        <v>1</v>
      </c>
      <c r="K44">
        <f>SmtRes!AF135</f>
        <v>7.52</v>
      </c>
      <c r="L44">
        <f>SmtRes!DB135</f>
        <v>5.5250000000000004</v>
      </c>
      <c r="M44">
        <f>ROUND(ROUND(L44*Source!I45, 6)*1, 2)</f>
        <v>5.37</v>
      </c>
      <c r="N44">
        <f>SmtRes!AB135</f>
        <v>53.17</v>
      </c>
      <c r="O44">
        <f>ROUND(ROUND(L44*Source!I45, 6)*SmtRes!DA135, 2)</f>
        <v>37.97</v>
      </c>
      <c r="P44">
        <f>SmtRes!AG135</f>
        <v>0</v>
      </c>
      <c r="Q44">
        <f>SmtRes!DC135</f>
        <v>0</v>
      </c>
      <c r="R44">
        <f>ROUND(ROUND(Q44*Source!I45, 6)*1, 2)</f>
        <v>0</v>
      </c>
      <c r="S44">
        <f>SmtRes!AC135</f>
        <v>0</v>
      </c>
      <c r="T44">
        <f>ROUND(ROUND(Q44*Source!I45, 6)*SmtRes!AK135, 2)</f>
        <v>0</v>
      </c>
      <c r="U44">
        <f>SmtRes!X135</f>
        <v>2006915083</v>
      </c>
      <c r="V44">
        <v>-1904739255</v>
      </c>
      <c r="W44">
        <v>793844703</v>
      </c>
    </row>
    <row r="45" spans="1:23" x14ac:dyDescent="0.2">
      <c r="A45">
        <f>Source!A45</f>
        <v>17</v>
      </c>
      <c r="C45">
        <v>2</v>
      </c>
      <c r="D45">
        <v>0</v>
      </c>
      <c r="E45">
        <f>SmtRes!AV134</f>
        <v>0</v>
      </c>
      <c r="F45" t="str">
        <f>SmtRes!I134</f>
        <v>91.14.05-011</v>
      </c>
      <c r="G45" t="str">
        <f>SmtRes!K134</f>
        <v>Полуприцепы общего назначения, грузоподъемность 12 т</v>
      </c>
      <c r="H45" t="str">
        <f>SmtRes!O134</f>
        <v>маш.-ч</v>
      </c>
      <c r="I45">
        <f>SmtRes!Y134*Source!I45</f>
        <v>8.2619999999999999E-2</v>
      </c>
      <c r="J45">
        <f>SmtRes!AO134</f>
        <v>1</v>
      </c>
      <c r="K45">
        <f>SmtRes!AF134</f>
        <v>12</v>
      </c>
      <c r="L45">
        <f>SmtRes!DB134</f>
        <v>1.02</v>
      </c>
      <c r="M45">
        <f>ROUND(ROUND(L45*Source!I45, 6)*1, 2)</f>
        <v>0.99</v>
      </c>
      <c r="N45">
        <f>SmtRes!AB134</f>
        <v>84.84</v>
      </c>
      <c r="O45">
        <f>ROUND(ROUND(L45*Source!I45, 6)*SmtRes!DA134, 2)</f>
        <v>7.01</v>
      </c>
      <c r="P45">
        <f>SmtRes!AG134</f>
        <v>0</v>
      </c>
      <c r="Q45">
        <f>SmtRes!DC134</f>
        <v>0</v>
      </c>
      <c r="R45">
        <f>ROUND(ROUND(Q45*Source!I45, 6)*1, 2)</f>
        <v>0</v>
      </c>
      <c r="S45">
        <f>SmtRes!AC134</f>
        <v>0</v>
      </c>
      <c r="T45">
        <f>ROUND(ROUND(Q45*Source!I45, 6)*SmtRes!AK134, 2)</f>
        <v>0</v>
      </c>
      <c r="U45">
        <f>SmtRes!X134</f>
        <v>1232549298</v>
      </c>
      <c r="V45">
        <v>-242320133</v>
      </c>
      <c r="W45">
        <v>-530770072</v>
      </c>
    </row>
    <row r="46" spans="1:23" x14ac:dyDescent="0.2">
      <c r="A46">
        <f>Source!A45</f>
        <v>17</v>
      </c>
      <c r="C46">
        <v>2</v>
      </c>
      <c r="D46">
        <v>0</v>
      </c>
      <c r="E46">
        <f>SmtRes!AV133</f>
        <v>0</v>
      </c>
      <c r="F46" t="str">
        <f>SmtRes!I133</f>
        <v>91.14.04-001</v>
      </c>
      <c r="G46" t="str">
        <f>SmtRes!K133</f>
        <v>Тягачи седельные, грузоподъемность 12 т</v>
      </c>
      <c r="H46" t="str">
        <f>SmtRes!O133</f>
        <v>маш.-ч</v>
      </c>
      <c r="I46">
        <f>SmtRes!Y133*Source!I45</f>
        <v>8.2619999999999999E-2</v>
      </c>
      <c r="J46">
        <f>SmtRes!AO133</f>
        <v>1</v>
      </c>
      <c r="K46">
        <f>SmtRes!AF133</f>
        <v>127.86</v>
      </c>
      <c r="L46">
        <f>SmtRes!DB133</f>
        <v>10.87</v>
      </c>
      <c r="M46">
        <f>ROUND(ROUND(L46*Source!I45, 6)*1, 2)</f>
        <v>10.57</v>
      </c>
      <c r="N46">
        <f>SmtRes!AB133</f>
        <v>903.97</v>
      </c>
      <c r="O46">
        <f>ROUND(ROUND(L46*Source!I45, 6)*SmtRes!DA133, 2)</f>
        <v>74.7</v>
      </c>
      <c r="P46">
        <f>SmtRes!AG133</f>
        <v>11.84</v>
      </c>
      <c r="Q46">
        <f>SmtRes!DC133</f>
        <v>1.0049999999999999</v>
      </c>
      <c r="R46">
        <f>ROUND(ROUND(Q46*Source!I45, 6)*1, 2)</f>
        <v>0.98</v>
      </c>
      <c r="S46">
        <f>SmtRes!AC133</f>
        <v>11.84</v>
      </c>
      <c r="T46">
        <f>ROUND(ROUND(Q46*Source!I45, 6)*SmtRes!AK133, 2)</f>
        <v>0.98</v>
      </c>
      <c r="U46">
        <f>SmtRes!X133</f>
        <v>-2019686133</v>
      </c>
      <c r="V46">
        <v>480082204</v>
      </c>
      <c r="W46">
        <v>1802518161</v>
      </c>
    </row>
    <row r="47" spans="1:23" x14ac:dyDescent="0.2">
      <c r="A47">
        <f>Source!A45</f>
        <v>17</v>
      </c>
      <c r="C47">
        <v>2</v>
      </c>
      <c r="D47">
        <v>0</v>
      </c>
      <c r="E47">
        <f>SmtRes!AV132</f>
        <v>0</v>
      </c>
      <c r="F47" t="str">
        <f>SmtRes!I132</f>
        <v>91.06.03-062</v>
      </c>
      <c r="G47" t="str">
        <f>SmtRes!K132</f>
        <v>Лебедки электрические тяговым усилием до 31,39 кН (3,2 т)</v>
      </c>
      <c r="H47" t="str">
        <f>SmtRes!O132</f>
        <v>маш.-ч</v>
      </c>
      <c r="I47">
        <f>SmtRes!Y132*Source!I45</f>
        <v>3.7324799999999998</v>
      </c>
      <c r="J47">
        <f>SmtRes!AO132</f>
        <v>1</v>
      </c>
      <c r="K47">
        <f>SmtRes!AF132</f>
        <v>6.99</v>
      </c>
      <c r="L47">
        <f>SmtRes!DB132</f>
        <v>26.84</v>
      </c>
      <c r="M47">
        <f>ROUND(ROUND(L47*Source!I45, 6)*1, 2)</f>
        <v>26.09</v>
      </c>
      <c r="N47">
        <f>SmtRes!AB132</f>
        <v>49.42</v>
      </c>
      <c r="O47">
        <f>ROUND(ROUND(L47*Source!I45, 6)*SmtRes!DA132, 2)</f>
        <v>184.45</v>
      </c>
      <c r="P47">
        <f>SmtRes!AG132</f>
        <v>0</v>
      </c>
      <c r="Q47">
        <f>SmtRes!DC132</f>
        <v>0</v>
      </c>
      <c r="R47">
        <f>ROUND(ROUND(Q47*Source!I45, 6)*1, 2)</f>
        <v>0</v>
      </c>
      <c r="S47">
        <f>SmtRes!AC132</f>
        <v>0</v>
      </c>
      <c r="T47">
        <f>ROUND(ROUND(Q47*Source!I45, 6)*SmtRes!AK132, 2)</f>
        <v>0</v>
      </c>
      <c r="U47">
        <f>SmtRes!X132</f>
        <v>-1684488578</v>
      </c>
      <c r="V47">
        <v>-1513977457</v>
      </c>
      <c r="W47">
        <v>-718075602</v>
      </c>
    </row>
    <row r="48" spans="1:23" x14ac:dyDescent="0.2">
      <c r="A48">
        <f>Source!A45</f>
        <v>17</v>
      </c>
      <c r="C48">
        <v>2</v>
      </c>
      <c r="D48">
        <v>0</v>
      </c>
      <c r="E48">
        <f>SmtRes!AV131</f>
        <v>0</v>
      </c>
      <c r="F48" t="str">
        <f>SmtRes!I131</f>
        <v>91.05.05-014</v>
      </c>
      <c r="G48" t="str">
        <f>SmtRes!K131</f>
        <v>Краны на автомобильном ходу, грузоподъемность 10 т</v>
      </c>
      <c r="H48" t="str">
        <f>SmtRes!O131</f>
        <v>маш.-ч</v>
      </c>
      <c r="I48">
        <f>SmtRes!Y131*Source!I45</f>
        <v>8.2619999999999999E-2</v>
      </c>
      <c r="J48">
        <f>SmtRes!AO131</f>
        <v>1</v>
      </c>
      <c r="K48">
        <f>SmtRes!AF131</f>
        <v>112.77</v>
      </c>
      <c r="L48">
        <f>SmtRes!DB131</f>
        <v>9.5850000000000009</v>
      </c>
      <c r="M48">
        <f>ROUND(ROUND(L48*Source!I45, 6)*1, 2)</f>
        <v>9.32</v>
      </c>
      <c r="N48">
        <f>SmtRes!AB131</f>
        <v>797.28</v>
      </c>
      <c r="O48">
        <f>ROUND(ROUND(L48*Source!I45, 6)*SmtRes!DA131, 2)</f>
        <v>65.87</v>
      </c>
      <c r="P48">
        <f>SmtRes!AG131</f>
        <v>11.84</v>
      </c>
      <c r="Q48">
        <f>SmtRes!DC131</f>
        <v>1.0049999999999999</v>
      </c>
      <c r="R48">
        <f>ROUND(ROUND(Q48*Source!I45, 6)*1, 2)</f>
        <v>0.98</v>
      </c>
      <c r="S48">
        <f>SmtRes!AC131</f>
        <v>11.84</v>
      </c>
      <c r="T48">
        <f>ROUND(ROUND(Q48*Source!I45, 6)*SmtRes!AK131, 2)</f>
        <v>0.98</v>
      </c>
      <c r="U48">
        <f>SmtRes!X131</f>
        <v>903590057</v>
      </c>
      <c r="V48">
        <v>1764324061</v>
      </c>
      <c r="W48">
        <v>1427555303</v>
      </c>
    </row>
    <row r="49" spans="1:23" x14ac:dyDescent="0.2">
      <c r="A49">
        <f>Source!A45</f>
        <v>17</v>
      </c>
      <c r="C49">
        <v>1</v>
      </c>
      <c r="D49">
        <v>0</v>
      </c>
      <c r="E49">
        <f>SmtRes!AV129</f>
        <v>1</v>
      </c>
      <c r="F49" t="str">
        <f>SmtRes!I129</f>
        <v>1-100-45-82</v>
      </c>
      <c r="G49" t="str">
        <f>SmtRes!K129</f>
        <v>Рабочий среднего разряда 4.5</v>
      </c>
      <c r="H49" t="str">
        <f>SmtRes!O129</f>
        <v>чел.-ч.</v>
      </c>
      <c r="I49">
        <f>SmtRes!Y129*Source!I45</f>
        <v>90.396000000000001</v>
      </c>
      <c r="J49">
        <f>SmtRes!AO129</f>
        <v>1</v>
      </c>
      <c r="K49">
        <f>SmtRes!AH129</f>
        <v>9.24</v>
      </c>
      <c r="L49">
        <f>SmtRes!DB129</f>
        <v>859.32</v>
      </c>
      <c r="M49">
        <f>ROUND(ROUND(L49*Source!I45, 6)*1, 2)</f>
        <v>835.26</v>
      </c>
      <c r="N49">
        <f>SmtRes!AD129</f>
        <v>65.33</v>
      </c>
      <c r="O49">
        <f>ROUND(ROUND(L49*Source!I45, 6)*SmtRes!DA129, 2)</f>
        <v>5905.28</v>
      </c>
      <c r="P49">
        <f>SmtRes!AG129</f>
        <v>0</v>
      </c>
      <c r="Q49">
        <f>SmtRes!DC129</f>
        <v>0</v>
      </c>
      <c r="R49">
        <f>ROUND(ROUND(Q49*Source!I45, 6)*1, 2)</f>
        <v>0</v>
      </c>
      <c r="S49">
        <f>SmtRes!AC129</f>
        <v>0</v>
      </c>
      <c r="T49">
        <f>ROUND(ROUND(Q49*Source!I45, 6)*SmtRes!AK129, 2)</f>
        <v>0</v>
      </c>
      <c r="U49">
        <f>SmtRes!X129</f>
        <v>1554607928</v>
      </c>
      <c r="V49">
        <v>-276706783</v>
      </c>
      <c r="W49">
        <v>-672364426</v>
      </c>
    </row>
    <row r="50" spans="1:23" x14ac:dyDescent="0.2">
      <c r="A50">
        <f>Source!A47</f>
        <v>17</v>
      </c>
      <c r="C50">
        <v>2</v>
      </c>
      <c r="D50">
        <v>0</v>
      </c>
      <c r="E50">
        <f>SmtRes!AV170</f>
        <v>0</v>
      </c>
      <c r="F50" t="str">
        <f>SmtRes!I170</f>
        <v>91.17.04-171</v>
      </c>
      <c r="G50" t="str">
        <f>SmtRes!K170</f>
        <v>Преобразователи сварочные номинальным сварочным током 315-500 А</v>
      </c>
      <c r="H50" t="str">
        <f>SmtRes!O170</f>
        <v>маш.-ч</v>
      </c>
      <c r="I50">
        <f>SmtRes!Y170*Source!I47</f>
        <v>8.0807999999999982</v>
      </c>
      <c r="J50">
        <f>SmtRes!AO170</f>
        <v>1</v>
      </c>
      <c r="K50">
        <f>SmtRes!AF170</f>
        <v>13.92</v>
      </c>
      <c r="L50">
        <f>SmtRes!DB170</f>
        <v>93.736999999999995</v>
      </c>
      <c r="M50">
        <f>ROUND(ROUND(L50*Source!I47, 6)*1, 2)</f>
        <v>112.48</v>
      </c>
      <c r="N50">
        <f>SmtRes!AB170</f>
        <v>98.41</v>
      </c>
      <c r="O50">
        <f>ROUND(ROUND(L50*Source!I47, 6)*SmtRes!DA170, 2)</f>
        <v>795.26</v>
      </c>
      <c r="P50">
        <f>SmtRes!AG170</f>
        <v>0</v>
      </c>
      <c r="Q50">
        <f>SmtRes!DC170</f>
        <v>0</v>
      </c>
      <c r="R50">
        <f>ROUND(ROUND(Q50*Source!I47, 6)*1, 2)</f>
        <v>0</v>
      </c>
      <c r="S50">
        <f>SmtRes!AC170</f>
        <v>0</v>
      </c>
      <c r="T50">
        <f>ROUND(ROUND(Q50*Source!I47, 6)*SmtRes!AK170, 2)</f>
        <v>0</v>
      </c>
      <c r="U50">
        <f>SmtRes!X170</f>
        <v>-700358725</v>
      </c>
      <c r="V50">
        <v>-667172335</v>
      </c>
      <c r="W50">
        <v>334307622</v>
      </c>
    </row>
    <row r="51" spans="1:23" x14ac:dyDescent="0.2">
      <c r="A51">
        <f>Source!A47</f>
        <v>17</v>
      </c>
      <c r="C51">
        <v>2</v>
      </c>
      <c r="D51">
        <v>0</v>
      </c>
      <c r="E51">
        <f>SmtRes!AV169</f>
        <v>0</v>
      </c>
      <c r="F51" t="str">
        <f>SmtRes!I169</f>
        <v>91.17.04-042</v>
      </c>
      <c r="G51" t="str">
        <f>SmtRes!K169</f>
        <v>Аппарат для газовой сварки и резки</v>
      </c>
      <c r="H51" t="str">
        <f>SmtRes!O169</f>
        <v>маш.-ч</v>
      </c>
      <c r="I51">
        <f>SmtRes!Y169*Source!I47</f>
        <v>1.4111999999999998</v>
      </c>
      <c r="J51">
        <f>SmtRes!AO169</f>
        <v>1</v>
      </c>
      <c r="K51">
        <f>SmtRes!AF169</f>
        <v>1.2</v>
      </c>
      <c r="L51">
        <f>SmtRes!DB169</f>
        <v>1.4139999999999999</v>
      </c>
      <c r="M51">
        <f>ROUND(ROUND(L51*Source!I47, 6)*1, 2)</f>
        <v>1.7</v>
      </c>
      <c r="N51">
        <f>SmtRes!AB169</f>
        <v>8.48</v>
      </c>
      <c r="O51">
        <f>ROUND(ROUND(L51*Source!I47, 6)*SmtRes!DA169, 2)</f>
        <v>12</v>
      </c>
      <c r="P51">
        <f>SmtRes!AG169</f>
        <v>0</v>
      </c>
      <c r="Q51">
        <f>SmtRes!DC169</f>
        <v>0</v>
      </c>
      <c r="R51">
        <f>ROUND(ROUND(Q51*Source!I47, 6)*1, 2)</f>
        <v>0</v>
      </c>
      <c r="S51">
        <f>SmtRes!AC169</f>
        <v>0</v>
      </c>
      <c r="T51">
        <f>ROUND(ROUND(Q51*Source!I47, 6)*SmtRes!AK169, 2)</f>
        <v>0</v>
      </c>
      <c r="U51">
        <f>SmtRes!X169</f>
        <v>-1135352110</v>
      </c>
      <c r="V51">
        <v>-946305176</v>
      </c>
      <c r="W51">
        <v>-1828925710</v>
      </c>
    </row>
    <row r="52" spans="1:23" x14ac:dyDescent="0.2">
      <c r="A52">
        <f>Source!A47</f>
        <v>17</v>
      </c>
      <c r="C52">
        <v>2</v>
      </c>
      <c r="D52">
        <v>0</v>
      </c>
      <c r="E52">
        <f>SmtRes!AV168</f>
        <v>0</v>
      </c>
      <c r="F52" t="str">
        <f>SmtRes!I168</f>
        <v>91.14.02-001</v>
      </c>
      <c r="G52" t="str">
        <f>SmtRes!K168</f>
        <v>Автомобили бортовые, грузоподъемность до 5 т</v>
      </c>
      <c r="H52" t="str">
        <f>SmtRes!O168</f>
        <v>маш.-ч</v>
      </c>
      <c r="I52">
        <f>SmtRes!Y168*Source!I47</f>
        <v>0.15959999999999996</v>
      </c>
      <c r="J52">
        <f>SmtRes!AO168</f>
        <v>1</v>
      </c>
      <c r="K52">
        <f>SmtRes!AF168</f>
        <v>86.79</v>
      </c>
      <c r="L52">
        <f>SmtRes!DB168</f>
        <v>11.542999999999999</v>
      </c>
      <c r="M52">
        <f>ROUND(ROUND(L52*Source!I47, 6)*1, 2)</f>
        <v>13.85</v>
      </c>
      <c r="N52">
        <f>SmtRes!AB168</f>
        <v>613.61</v>
      </c>
      <c r="O52">
        <f>ROUND(ROUND(L52*Source!I47, 6)*SmtRes!DA168, 2)</f>
        <v>97.93</v>
      </c>
      <c r="P52">
        <f>SmtRes!AG168</f>
        <v>10.130000000000001</v>
      </c>
      <c r="Q52">
        <f>SmtRes!DC168</f>
        <v>1.3440000000000001</v>
      </c>
      <c r="R52">
        <f>ROUND(ROUND(Q52*Source!I47, 6)*1, 2)</f>
        <v>1.61</v>
      </c>
      <c r="S52">
        <f>SmtRes!AC168</f>
        <v>10.130000000000001</v>
      </c>
      <c r="T52">
        <f>ROUND(ROUND(Q52*Source!I47, 6)*SmtRes!AK168, 2)</f>
        <v>1.61</v>
      </c>
      <c r="U52">
        <f>SmtRes!X168</f>
        <v>1171957361</v>
      </c>
      <c r="V52">
        <v>-219440089</v>
      </c>
      <c r="W52">
        <v>832510903</v>
      </c>
    </row>
    <row r="53" spans="1:23" x14ac:dyDescent="0.2">
      <c r="A53">
        <f>Source!A47</f>
        <v>17</v>
      </c>
      <c r="C53">
        <v>2</v>
      </c>
      <c r="D53">
        <v>0</v>
      </c>
      <c r="E53">
        <f>SmtRes!AV167</f>
        <v>0</v>
      </c>
      <c r="F53" t="str">
        <f>SmtRes!I167</f>
        <v>91.06.01-003</v>
      </c>
      <c r="G53" t="str">
        <f>SmtRes!K167</f>
        <v>Домкраты гидравлические, грузоподъемность 63-100 т</v>
      </c>
      <c r="H53" t="str">
        <f>SmtRes!O167</f>
        <v>маш.-ч</v>
      </c>
      <c r="I53">
        <f>SmtRes!Y167*Source!I47</f>
        <v>0.80639999999999989</v>
      </c>
      <c r="J53">
        <f>SmtRes!AO167</f>
        <v>1</v>
      </c>
      <c r="K53">
        <f>SmtRes!AF167</f>
        <v>0.83</v>
      </c>
      <c r="L53">
        <f>SmtRes!DB167</f>
        <v>0.56000000000000005</v>
      </c>
      <c r="M53">
        <f>ROUND(ROUND(L53*Source!I47, 6)*1, 2)</f>
        <v>0.67</v>
      </c>
      <c r="N53">
        <f>SmtRes!AB167</f>
        <v>5.87</v>
      </c>
      <c r="O53">
        <f>ROUND(ROUND(L53*Source!I47, 6)*SmtRes!DA167, 2)</f>
        <v>4.75</v>
      </c>
      <c r="P53">
        <f>SmtRes!AG167</f>
        <v>0</v>
      </c>
      <c r="Q53">
        <f>SmtRes!DC167</f>
        <v>0</v>
      </c>
      <c r="R53">
        <f>ROUND(ROUND(Q53*Source!I47, 6)*1, 2)</f>
        <v>0</v>
      </c>
      <c r="S53">
        <f>SmtRes!AC167</f>
        <v>0</v>
      </c>
      <c r="T53">
        <f>ROUND(ROUND(Q53*Source!I47, 6)*SmtRes!AK167, 2)</f>
        <v>0</v>
      </c>
      <c r="U53">
        <f>SmtRes!X167</f>
        <v>452270374</v>
      </c>
      <c r="V53">
        <v>-1457368439</v>
      </c>
      <c r="W53">
        <v>-1718524254</v>
      </c>
    </row>
    <row r="54" spans="1:23" x14ac:dyDescent="0.2">
      <c r="A54">
        <f>Source!A47</f>
        <v>17</v>
      </c>
      <c r="C54">
        <v>2</v>
      </c>
      <c r="D54">
        <v>0</v>
      </c>
      <c r="E54">
        <f>SmtRes!AV166</f>
        <v>0</v>
      </c>
      <c r="F54" t="str">
        <f>SmtRes!I166</f>
        <v>91.05.06-012</v>
      </c>
      <c r="G54" t="str">
        <f>SmtRes!K166</f>
        <v>Краны на гусеничном ходу, грузоподъемность до 16 т</v>
      </c>
      <c r="H54" t="str">
        <f>SmtRes!O166</f>
        <v>маш.-ч</v>
      </c>
      <c r="I54">
        <f>SmtRes!Y166*Source!I47</f>
        <v>4.5779999999999994</v>
      </c>
      <c r="J54">
        <f>SmtRes!AO166</f>
        <v>1</v>
      </c>
      <c r="K54">
        <f>SmtRes!AF166</f>
        <v>96.9</v>
      </c>
      <c r="L54">
        <f>SmtRes!DB166</f>
        <v>369.67700000000002</v>
      </c>
      <c r="M54">
        <f>ROUND(ROUND(L54*Source!I47, 6)*1, 2)</f>
        <v>443.61</v>
      </c>
      <c r="N54">
        <f>SmtRes!AB166</f>
        <v>685.08</v>
      </c>
      <c r="O54">
        <f>ROUND(ROUND(L54*Source!I47, 6)*SmtRes!DA166, 2)</f>
        <v>3136.34</v>
      </c>
      <c r="P54">
        <f>SmtRes!AG166</f>
        <v>11.84</v>
      </c>
      <c r="Q54">
        <f>SmtRes!DC166</f>
        <v>45.170999999999999</v>
      </c>
      <c r="R54">
        <f>ROUND(ROUND(Q54*Source!I47, 6)*1, 2)</f>
        <v>54.21</v>
      </c>
      <c r="S54">
        <f>SmtRes!AC166</f>
        <v>11.84</v>
      </c>
      <c r="T54">
        <f>ROUND(ROUND(Q54*Source!I47, 6)*SmtRes!AK166, 2)</f>
        <v>54.21</v>
      </c>
      <c r="U54">
        <f>SmtRes!X166</f>
        <v>-1335108231</v>
      </c>
      <c r="V54">
        <v>1511733048</v>
      </c>
      <c r="W54">
        <v>1613081159</v>
      </c>
    </row>
    <row r="55" spans="1:23" x14ac:dyDescent="0.2">
      <c r="A55">
        <f>Source!A47</f>
        <v>17</v>
      </c>
      <c r="C55">
        <v>2</v>
      </c>
      <c r="D55">
        <v>0</v>
      </c>
      <c r="E55">
        <f>SmtRes!AV165</f>
        <v>0</v>
      </c>
      <c r="F55" t="str">
        <f>SmtRes!I165</f>
        <v>91.05.05-014</v>
      </c>
      <c r="G55" t="str">
        <f>SmtRes!K165</f>
        <v>Краны на автомобильном ходу, грузоподъемность 10 т</v>
      </c>
      <c r="H55" t="str">
        <f>SmtRes!O165</f>
        <v>маш.-ч</v>
      </c>
      <c r="I55">
        <f>SmtRes!Y165*Source!I47</f>
        <v>0.10079999999999999</v>
      </c>
      <c r="J55">
        <f>SmtRes!AO165</f>
        <v>1</v>
      </c>
      <c r="K55">
        <f>SmtRes!AF165</f>
        <v>112.77</v>
      </c>
      <c r="L55">
        <f>SmtRes!DB165</f>
        <v>9.4710000000000001</v>
      </c>
      <c r="M55">
        <f>ROUND(ROUND(L55*Source!I47, 6)*1, 2)</f>
        <v>11.37</v>
      </c>
      <c r="N55">
        <f>SmtRes!AB165</f>
        <v>797.28</v>
      </c>
      <c r="O55">
        <f>ROUND(ROUND(L55*Source!I47, 6)*SmtRes!DA165, 2)</f>
        <v>80.349999999999994</v>
      </c>
      <c r="P55">
        <f>SmtRes!AG165</f>
        <v>11.84</v>
      </c>
      <c r="Q55">
        <f>SmtRes!DC165</f>
        <v>0.99399999999999999</v>
      </c>
      <c r="R55">
        <f>ROUND(ROUND(Q55*Source!I47, 6)*1, 2)</f>
        <v>1.19</v>
      </c>
      <c r="S55">
        <f>SmtRes!AC165</f>
        <v>11.84</v>
      </c>
      <c r="T55">
        <f>ROUND(ROUND(Q55*Source!I47, 6)*SmtRes!AK165, 2)</f>
        <v>1.19</v>
      </c>
      <c r="U55">
        <f>SmtRes!X165</f>
        <v>903590057</v>
      </c>
      <c r="V55">
        <v>1764324061</v>
      </c>
      <c r="W55">
        <v>1427555303</v>
      </c>
    </row>
    <row r="56" spans="1:23" x14ac:dyDescent="0.2">
      <c r="A56">
        <f>Source!A47</f>
        <v>17</v>
      </c>
      <c r="C56">
        <v>2</v>
      </c>
      <c r="D56">
        <v>0</v>
      </c>
      <c r="E56">
        <f>SmtRes!AV164</f>
        <v>0</v>
      </c>
      <c r="F56" t="str">
        <f>SmtRes!I164</f>
        <v>91.05.02-005</v>
      </c>
      <c r="G56" t="str">
        <f>SmtRes!K164</f>
        <v>Краны козловые, грузоподъемность 32 т</v>
      </c>
      <c r="H56" t="str">
        <f>SmtRes!O164</f>
        <v>маш.-ч</v>
      </c>
      <c r="I56">
        <f>SmtRes!Y164*Source!I47</f>
        <v>5.8799999999999998E-2</v>
      </c>
      <c r="J56">
        <f>SmtRes!AO164</f>
        <v>1</v>
      </c>
      <c r="K56">
        <f>SmtRes!AF164</f>
        <v>121.8</v>
      </c>
      <c r="L56">
        <f>SmtRes!DB164</f>
        <v>5.9710000000000001</v>
      </c>
      <c r="M56">
        <f>ROUND(ROUND(L56*Source!I47, 6)*1, 2)</f>
        <v>7.17</v>
      </c>
      <c r="N56">
        <f>SmtRes!AB164</f>
        <v>861.13</v>
      </c>
      <c r="O56">
        <f>ROUND(ROUND(L56*Source!I47, 6)*SmtRes!DA164, 2)</f>
        <v>50.66</v>
      </c>
      <c r="P56">
        <f>SmtRes!AG164</f>
        <v>13.49</v>
      </c>
      <c r="Q56">
        <f>SmtRes!DC164</f>
        <v>0.65800000000000003</v>
      </c>
      <c r="R56">
        <f>ROUND(ROUND(Q56*Source!I47, 6)*1, 2)</f>
        <v>0.79</v>
      </c>
      <c r="S56">
        <f>SmtRes!AC164</f>
        <v>13.49</v>
      </c>
      <c r="T56">
        <f>ROUND(ROUND(Q56*Source!I47, 6)*SmtRes!AK164, 2)</f>
        <v>0.79</v>
      </c>
      <c r="U56">
        <f>SmtRes!X164</f>
        <v>1732737796</v>
      </c>
      <c r="V56">
        <v>2058629183</v>
      </c>
      <c r="W56">
        <v>-662479913</v>
      </c>
    </row>
    <row r="57" spans="1:23" x14ac:dyDescent="0.2">
      <c r="A57">
        <f>Source!A47</f>
        <v>17</v>
      </c>
      <c r="C57">
        <v>1</v>
      </c>
      <c r="D57">
        <v>0</v>
      </c>
      <c r="E57">
        <f>SmtRes!AV162</f>
        <v>1</v>
      </c>
      <c r="F57" t="str">
        <f>SmtRes!I162</f>
        <v>1-100-38-82</v>
      </c>
      <c r="G57" t="str">
        <f>SmtRes!K162</f>
        <v>Рабочий среднего разряда 3.8</v>
      </c>
      <c r="H57" t="str">
        <f>SmtRes!O162</f>
        <v>чел.-ч.</v>
      </c>
      <c r="I57">
        <f>SmtRes!Y162*Source!I47</f>
        <v>27.190799999999992</v>
      </c>
      <c r="J57">
        <f>SmtRes!AO162</f>
        <v>1</v>
      </c>
      <c r="K57">
        <f>SmtRes!AH162</f>
        <v>8.4</v>
      </c>
      <c r="L57">
        <f>SmtRes!DB162</f>
        <v>190.33699999999999</v>
      </c>
      <c r="M57">
        <f>ROUND(ROUND(L57*Source!I47, 6)*1, 2)</f>
        <v>228.4</v>
      </c>
      <c r="N57">
        <f>SmtRes!AD162</f>
        <v>59.39</v>
      </c>
      <c r="O57">
        <f>ROUND(ROUND(L57*Source!I47, 6)*SmtRes!DA162, 2)</f>
        <v>1614.82</v>
      </c>
      <c r="P57">
        <f>SmtRes!AG162</f>
        <v>0</v>
      </c>
      <c r="Q57">
        <f>SmtRes!DC162</f>
        <v>0</v>
      </c>
      <c r="R57">
        <f>ROUND(ROUND(Q57*Source!I47, 6)*1, 2)</f>
        <v>0</v>
      </c>
      <c r="S57">
        <f>SmtRes!AC162</f>
        <v>0</v>
      </c>
      <c r="T57">
        <f>ROUND(ROUND(Q57*Source!I47, 6)*SmtRes!AK162, 2)</f>
        <v>0</v>
      </c>
      <c r="U57">
        <f>SmtRes!X162</f>
        <v>300547253</v>
      </c>
      <c r="V57">
        <v>-1289899487</v>
      </c>
      <c r="W57">
        <v>-836429235</v>
      </c>
    </row>
    <row r="58" spans="1:23" x14ac:dyDescent="0.2">
      <c r="A58">
        <f>Source!A49</f>
        <v>17</v>
      </c>
      <c r="C58">
        <v>2</v>
      </c>
      <c r="D58">
        <v>0</v>
      </c>
      <c r="E58">
        <f>SmtRes!AV201</f>
        <v>0</v>
      </c>
      <c r="F58" t="str">
        <f>SmtRes!I201</f>
        <v>91.17.04-233</v>
      </c>
      <c r="G58" t="str">
        <f>SmtRes!K201</f>
        <v>Установки для сварки ручной дуговой (постоянного тока)</v>
      </c>
      <c r="H58" t="str">
        <f>SmtRes!O201</f>
        <v>маш.-ч</v>
      </c>
      <c r="I58">
        <f>SmtRes!Y201*Source!I49</f>
        <v>46.604999999999997</v>
      </c>
      <c r="J58">
        <f>SmtRes!AO201</f>
        <v>1</v>
      </c>
      <c r="K58">
        <f>SmtRes!AF201</f>
        <v>8.68</v>
      </c>
      <c r="L58">
        <f>SmtRes!DB201</f>
        <v>80.906999999999996</v>
      </c>
      <c r="M58">
        <f>ROUND(ROUND(L58*Source!I49, 6)*1, 2)</f>
        <v>404.54</v>
      </c>
      <c r="N58">
        <f>SmtRes!AB201</f>
        <v>61.37</v>
      </c>
      <c r="O58">
        <f>ROUND(ROUND(L58*Source!I49, 6)*SmtRes!DA201, 2)</f>
        <v>2860.06</v>
      </c>
      <c r="P58">
        <f>SmtRes!AG201</f>
        <v>0</v>
      </c>
      <c r="Q58">
        <f>SmtRes!DC201</f>
        <v>0</v>
      </c>
      <c r="R58">
        <f>ROUND(ROUND(Q58*Source!I49, 6)*1, 2)</f>
        <v>0</v>
      </c>
      <c r="S58">
        <f>SmtRes!AC201</f>
        <v>0</v>
      </c>
      <c r="T58">
        <f>ROUND(ROUND(Q58*Source!I49, 6)*SmtRes!AK201, 2)</f>
        <v>0</v>
      </c>
      <c r="U58">
        <f>SmtRes!X201</f>
        <v>-1277097320</v>
      </c>
      <c r="V58">
        <v>1526331246</v>
      </c>
      <c r="W58">
        <v>803811684</v>
      </c>
    </row>
    <row r="59" spans="1:23" x14ac:dyDescent="0.2">
      <c r="A59">
        <f>Source!A49</f>
        <v>17</v>
      </c>
      <c r="C59">
        <v>2</v>
      </c>
      <c r="D59">
        <v>0</v>
      </c>
      <c r="E59">
        <f>SmtRes!AV200</f>
        <v>0</v>
      </c>
      <c r="F59" t="str">
        <f>SmtRes!I200</f>
        <v>91.14.05-011</v>
      </c>
      <c r="G59" t="str">
        <f>SmtRes!K200</f>
        <v>Полуприцепы общего назначения, грузоподъемность 12 т</v>
      </c>
      <c r="H59" t="str">
        <f>SmtRes!O200</f>
        <v>маш.-ч</v>
      </c>
      <c r="I59">
        <f>SmtRes!Y200*Source!I49</f>
        <v>0.40500000000000003</v>
      </c>
      <c r="J59">
        <f>SmtRes!AO200</f>
        <v>1</v>
      </c>
      <c r="K59">
        <f>SmtRes!AF200</f>
        <v>12</v>
      </c>
      <c r="L59">
        <f>SmtRes!DB200</f>
        <v>0.97199999999999998</v>
      </c>
      <c r="M59">
        <f>ROUND(ROUND(L59*Source!I49, 6)*1, 2)</f>
        <v>4.8600000000000003</v>
      </c>
      <c r="N59">
        <f>SmtRes!AB200</f>
        <v>84.84</v>
      </c>
      <c r="O59">
        <f>ROUND(ROUND(L59*Source!I49, 6)*SmtRes!DA200, 2)</f>
        <v>34.36</v>
      </c>
      <c r="P59">
        <f>SmtRes!AG200</f>
        <v>0</v>
      </c>
      <c r="Q59">
        <f>SmtRes!DC200</f>
        <v>0</v>
      </c>
      <c r="R59">
        <f>ROUND(ROUND(Q59*Source!I49, 6)*1, 2)</f>
        <v>0</v>
      </c>
      <c r="S59">
        <f>SmtRes!AC200</f>
        <v>0</v>
      </c>
      <c r="T59">
        <f>ROUND(ROUND(Q59*Source!I49, 6)*SmtRes!AK200, 2)</f>
        <v>0</v>
      </c>
      <c r="U59">
        <f>SmtRes!X200</f>
        <v>1232549298</v>
      </c>
      <c r="V59">
        <v>-242320133</v>
      </c>
      <c r="W59">
        <v>-530770072</v>
      </c>
    </row>
    <row r="60" spans="1:23" x14ac:dyDescent="0.2">
      <c r="A60">
        <f>Source!A49</f>
        <v>17</v>
      </c>
      <c r="C60">
        <v>2</v>
      </c>
      <c r="D60">
        <v>0</v>
      </c>
      <c r="E60">
        <f>SmtRes!AV199</f>
        <v>0</v>
      </c>
      <c r="F60" t="str">
        <f>SmtRes!I199</f>
        <v>91.14.04-001</v>
      </c>
      <c r="G60" t="str">
        <f>SmtRes!K199</f>
        <v>Тягачи седельные, грузоподъемность 12 т</v>
      </c>
      <c r="H60" t="str">
        <f>SmtRes!O199</f>
        <v>маш.-ч</v>
      </c>
      <c r="I60">
        <f>SmtRes!Y199*Source!I49</f>
        <v>0.40500000000000003</v>
      </c>
      <c r="J60">
        <f>SmtRes!AO199</f>
        <v>1</v>
      </c>
      <c r="K60">
        <f>SmtRes!AF199</f>
        <v>127.86</v>
      </c>
      <c r="L60">
        <f>SmtRes!DB199</f>
        <v>10.356</v>
      </c>
      <c r="M60">
        <f>ROUND(ROUND(L60*Source!I49, 6)*1, 2)</f>
        <v>51.78</v>
      </c>
      <c r="N60">
        <f>SmtRes!AB199</f>
        <v>903.97</v>
      </c>
      <c r="O60">
        <f>ROUND(ROUND(L60*Source!I49, 6)*SmtRes!DA199, 2)</f>
        <v>366.08</v>
      </c>
      <c r="P60">
        <f>SmtRes!AG199</f>
        <v>11.84</v>
      </c>
      <c r="Q60">
        <f>SmtRes!DC199</f>
        <v>0.96</v>
      </c>
      <c r="R60">
        <f>ROUND(ROUND(Q60*Source!I49, 6)*1, 2)</f>
        <v>4.8</v>
      </c>
      <c r="S60">
        <f>SmtRes!AC199</f>
        <v>11.84</v>
      </c>
      <c r="T60">
        <f>ROUND(ROUND(Q60*Source!I49, 6)*SmtRes!AK199, 2)</f>
        <v>4.8</v>
      </c>
      <c r="U60">
        <f>SmtRes!X199</f>
        <v>-2019686133</v>
      </c>
      <c r="V60">
        <v>480082204</v>
      </c>
      <c r="W60">
        <v>1802518161</v>
      </c>
    </row>
    <row r="61" spans="1:23" x14ac:dyDescent="0.2">
      <c r="A61">
        <f>Source!A49</f>
        <v>17</v>
      </c>
      <c r="C61">
        <v>2</v>
      </c>
      <c r="D61">
        <v>0</v>
      </c>
      <c r="E61">
        <f>SmtRes!AV198</f>
        <v>0</v>
      </c>
      <c r="F61" t="str">
        <f>SmtRes!I198</f>
        <v>91.10.01-002</v>
      </c>
      <c r="G61" t="str">
        <f>SmtRes!K198</f>
        <v>Агрегаты наполнительно-опрессовочные до 300 м3/ч</v>
      </c>
      <c r="H61" t="str">
        <f>SmtRes!O198</f>
        <v>маш.-ч</v>
      </c>
      <c r="I61">
        <f>SmtRes!Y198*Source!I49</f>
        <v>11.654999999999999</v>
      </c>
      <c r="J61">
        <f>SmtRes!AO198</f>
        <v>1</v>
      </c>
      <c r="K61">
        <f>SmtRes!AF198</f>
        <v>298.48</v>
      </c>
      <c r="L61">
        <f>SmtRes!DB198</f>
        <v>695.75699999999995</v>
      </c>
      <c r="M61">
        <f>ROUND(ROUND(L61*Source!I49, 6)*1, 2)</f>
        <v>3478.79</v>
      </c>
      <c r="N61">
        <f>SmtRes!AB198</f>
        <v>2110.25</v>
      </c>
      <c r="O61">
        <f>ROUND(ROUND(L61*Source!I49, 6)*SmtRes!DA198, 2)</f>
        <v>24595.01</v>
      </c>
      <c r="P61">
        <f>SmtRes!AG198</f>
        <v>10.130000000000001</v>
      </c>
      <c r="Q61">
        <f>SmtRes!DC198</f>
        <v>23.613</v>
      </c>
      <c r="R61">
        <f>ROUND(ROUND(Q61*Source!I49, 6)*1, 2)</f>
        <v>118.07</v>
      </c>
      <c r="S61">
        <f>SmtRes!AC198</f>
        <v>10.130000000000001</v>
      </c>
      <c r="T61">
        <f>ROUND(ROUND(Q61*Source!I49, 6)*SmtRes!AK198, 2)</f>
        <v>118.07</v>
      </c>
      <c r="U61">
        <f>SmtRes!X198</f>
        <v>1511014073</v>
      </c>
      <c r="V61">
        <v>-2051680678</v>
      </c>
      <c r="W61">
        <v>484193515</v>
      </c>
    </row>
    <row r="62" spans="1:23" x14ac:dyDescent="0.2">
      <c r="A62">
        <f>Source!A49</f>
        <v>17</v>
      </c>
      <c r="C62">
        <v>2</v>
      </c>
      <c r="D62">
        <v>0</v>
      </c>
      <c r="E62">
        <f>SmtRes!AV197</f>
        <v>0</v>
      </c>
      <c r="F62" t="str">
        <f>SmtRes!I197</f>
        <v>91.05.05-014</v>
      </c>
      <c r="G62" t="str">
        <f>SmtRes!K197</f>
        <v>Краны на автомобильном ходу, грузоподъемность 10 т</v>
      </c>
      <c r="H62" t="str">
        <f>SmtRes!O197</f>
        <v>маш.-ч</v>
      </c>
      <c r="I62">
        <f>SmtRes!Y197*Source!I49</f>
        <v>19.62</v>
      </c>
      <c r="J62">
        <f>SmtRes!AO197</f>
        <v>1</v>
      </c>
      <c r="K62">
        <f>SmtRes!AF197</f>
        <v>112.77</v>
      </c>
      <c r="L62">
        <f>SmtRes!DB197</f>
        <v>442.50900000000001</v>
      </c>
      <c r="M62">
        <f>ROUND(ROUND(L62*Source!I49, 6)*1, 2)</f>
        <v>2212.5500000000002</v>
      </c>
      <c r="N62">
        <f>SmtRes!AB197</f>
        <v>797.28</v>
      </c>
      <c r="O62">
        <f>ROUND(ROUND(L62*Source!I49, 6)*SmtRes!DA197, 2)</f>
        <v>15642.69</v>
      </c>
      <c r="P62">
        <f>SmtRes!AG197</f>
        <v>11.84</v>
      </c>
      <c r="Q62">
        <f>SmtRes!DC197</f>
        <v>46.460999999999999</v>
      </c>
      <c r="R62">
        <f>ROUND(ROUND(Q62*Source!I49, 6)*1, 2)</f>
        <v>232.31</v>
      </c>
      <c r="S62">
        <f>SmtRes!AC197</f>
        <v>11.84</v>
      </c>
      <c r="T62">
        <f>ROUND(ROUND(Q62*Source!I49, 6)*SmtRes!AK197, 2)</f>
        <v>232.31</v>
      </c>
      <c r="U62">
        <f>SmtRes!X197</f>
        <v>903590057</v>
      </c>
      <c r="V62">
        <v>1764324061</v>
      </c>
      <c r="W62">
        <v>1427555303</v>
      </c>
    </row>
    <row r="63" spans="1:23" x14ac:dyDescent="0.2">
      <c r="A63">
        <f>Source!A49</f>
        <v>17</v>
      </c>
      <c r="C63">
        <v>1</v>
      </c>
      <c r="D63">
        <v>0</v>
      </c>
      <c r="E63">
        <f>SmtRes!AV195</f>
        <v>1</v>
      </c>
      <c r="F63" t="str">
        <f>SmtRes!I195</f>
        <v>1-100-40-82</v>
      </c>
      <c r="G63" t="str">
        <f>SmtRes!K195</f>
        <v>Рабочий среднего разряда 4</v>
      </c>
      <c r="H63" t="str">
        <f>SmtRes!O195</f>
        <v>чел.-ч.</v>
      </c>
      <c r="I63">
        <f>SmtRes!Y195*Source!I49</f>
        <v>250.5</v>
      </c>
      <c r="J63">
        <f>SmtRes!AO195</f>
        <v>1</v>
      </c>
      <c r="K63">
        <f>SmtRes!AH195</f>
        <v>8.59</v>
      </c>
      <c r="L63">
        <f>SmtRes!DB195</f>
        <v>430.35899999999998</v>
      </c>
      <c r="M63">
        <f>ROUND(ROUND(L63*Source!I49, 6)*1, 2)</f>
        <v>2151.8000000000002</v>
      </c>
      <c r="N63">
        <f>SmtRes!AD195</f>
        <v>60.73</v>
      </c>
      <c r="O63">
        <f>ROUND(ROUND(L63*Source!I49, 6)*SmtRes!DA195, 2)</f>
        <v>15213.19</v>
      </c>
      <c r="P63">
        <f>SmtRes!AG195</f>
        <v>0</v>
      </c>
      <c r="Q63">
        <f>SmtRes!DC195</f>
        <v>0</v>
      </c>
      <c r="R63">
        <f>ROUND(ROUND(Q63*Source!I49, 6)*1, 2)</f>
        <v>0</v>
      </c>
      <c r="S63">
        <f>SmtRes!AC195</f>
        <v>0</v>
      </c>
      <c r="T63">
        <f>ROUND(ROUND(Q63*Source!I49, 6)*SmtRes!AK195, 2)</f>
        <v>0</v>
      </c>
      <c r="U63">
        <f>SmtRes!X195</f>
        <v>-1853062777</v>
      </c>
      <c r="V63">
        <v>431606558</v>
      </c>
      <c r="W63">
        <v>-1085282044</v>
      </c>
    </row>
    <row r="64" spans="1:23" x14ac:dyDescent="0.2">
      <c r="A64">
        <f>Source!A80</f>
        <v>4</v>
      </c>
      <c r="B64">
        <v>80</v>
      </c>
      <c r="G64" t="str">
        <f>Source!G80</f>
        <v>Монтажные работы</v>
      </c>
    </row>
    <row r="65" spans="1:23" x14ac:dyDescent="0.2">
      <c r="A65">
        <f>Source!A85</f>
        <v>17</v>
      </c>
      <c r="C65">
        <v>3</v>
      </c>
      <c r="D65">
        <v>0</v>
      </c>
      <c r="E65">
        <f>SmtRes!AV236</f>
        <v>0</v>
      </c>
      <c r="F65" t="str">
        <f>SmtRes!I236</f>
        <v>999-9950</v>
      </c>
      <c r="G65" t="str">
        <f>SmtRes!K236</f>
        <v>Вспомогательные ненормируемые материалы (2% от ОЗП)</v>
      </c>
      <c r="H65" t="str">
        <f>SmtRes!O236</f>
        <v>РУБ</v>
      </c>
      <c r="I65">
        <f>SmtRes!Y236*Source!I85</f>
        <v>192.97500000000002</v>
      </c>
      <c r="J65">
        <f>SmtRes!AO236</f>
        <v>1</v>
      </c>
      <c r="K65">
        <f>SmtRes!AE236</f>
        <v>1</v>
      </c>
      <c r="L65">
        <f>SmtRes!DB236</f>
        <v>41.5</v>
      </c>
      <c r="M65">
        <f>ROUND(ROUND(L65*Source!I85, 6)*1, 2)</f>
        <v>192.98</v>
      </c>
      <c r="N65">
        <f>SmtRes!AA236</f>
        <v>1</v>
      </c>
      <c r="O65">
        <f>ROUND(ROUND(L65*Source!I85, 6)*SmtRes!DA236, 2)</f>
        <v>192.98</v>
      </c>
      <c r="P65">
        <f>SmtRes!AG236</f>
        <v>0</v>
      </c>
      <c r="Q65">
        <f>SmtRes!DC236</f>
        <v>0</v>
      </c>
      <c r="R65">
        <f>ROUND(ROUND(Q65*Source!I85, 6)*1, 2)</f>
        <v>0</v>
      </c>
      <c r="S65">
        <f>SmtRes!AC236</f>
        <v>0</v>
      </c>
      <c r="T65">
        <f>ROUND(ROUND(Q65*Source!I85, 6)*SmtRes!AK236, 2)</f>
        <v>0</v>
      </c>
      <c r="U65">
        <f>SmtRes!X236</f>
        <v>-1731369543</v>
      </c>
      <c r="V65">
        <v>-1976923909</v>
      </c>
      <c r="W65">
        <v>-1976923909</v>
      </c>
    </row>
    <row r="66" spans="1:23" x14ac:dyDescent="0.2">
      <c r="A66">
        <f>Source!A85</f>
        <v>17</v>
      </c>
      <c r="C66">
        <v>3</v>
      </c>
      <c r="D66">
        <v>0</v>
      </c>
      <c r="E66">
        <f>SmtRes!AV235</f>
        <v>0</v>
      </c>
      <c r="F66" t="str">
        <f>SmtRes!I235</f>
        <v>07.2.07.04-0011</v>
      </c>
      <c r="G66" t="str">
        <f>SmtRes!K235</f>
        <v>Прочие индивидуальные сварные конструкции, масса сборочной единицы до 0,1 т</v>
      </c>
      <c r="H66" t="str">
        <f>SmtRes!O235</f>
        <v>т</v>
      </c>
      <c r="I66">
        <f>SmtRes!Y235*Source!I85</f>
        <v>4.6500000000000007E-2</v>
      </c>
      <c r="J66">
        <f>SmtRes!AO235</f>
        <v>1</v>
      </c>
      <c r="K66">
        <f>SmtRes!AE235</f>
        <v>10175.83</v>
      </c>
      <c r="L66">
        <f>SmtRes!DB235</f>
        <v>101.76</v>
      </c>
      <c r="M66">
        <f>ROUND(ROUND(L66*Source!I85, 6)*1, 2)</f>
        <v>473.18</v>
      </c>
      <c r="N66">
        <f>SmtRes!AA235</f>
        <v>71943.12</v>
      </c>
      <c r="O66">
        <f>ROUND(ROUND(L66*Source!I85, 6)*SmtRes!DA235, 2)</f>
        <v>3345.41</v>
      </c>
      <c r="P66">
        <f>SmtRes!AG235</f>
        <v>0</v>
      </c>
      <c r="Q66">
        <f>SmtRes!DC235</f>
        <v>0</v>
      </c>
      <c r="R66">
        <f>ROUND(ROUND(Q66*Source!I85, 6)*1, 2)</f>
        <v>0</v>
      </c>
      <c r="S66">
        <f>SmtRes!AC235</f>
        <v>0</v>
      </c>
      <c r="T66">
        <f>ROUND(ROUND(Q66*Source!I85, 6)*SmtRes!AK235, 2)</f>
        <v>0</v>
      </c>
      <c r="U66">
        <f>SmtRes!X235</f>
        <v>-1377340231</v>
      </c>
      <c r="V66">
        <v>-758100798</v>
      </c>
      <c r="W66">
        <v>-1701486001</v>
      </c>
    </row>
    <row r="67" spans="1:23" x14ac:dyDescent="0.2">
      <c r="A67">
        <f>Source!A85</f>
        <v>17</v>
      </c>
      <c r="C67">
        <v>3</v>
      </c>
      <c r="D67">
        <v>0</v>
      </c>
      <c r="E67">
        <f>SmtRes!AV234</f>
        <v>0</v>
      </c>
      <c r="F67" t="str">
        <f>SmtRes!I234</f>
        <v>01.7.11.07-0040</v>
      </c>
      <c r="G67" t="str">
        <f>SmtRes!K234</f>
        <v>Электроды диаметром 4 мм Э50А</v>
      </c>
      <c r="H67" t="str">
        <f>SmtRes!O234</f>
        <v>т</v>
      </c>
      <c r="I67">
        <f>SmtRes!Y234*Source!I85</f>
        <v>3.4410000000000003E-2</v>
      </c>
      <c r="J67">
        <f>SmtRes!AO234</f>
        <v>1</v>
      </c>
      <c r="K67">
        <f>SmtRes!AE234</f>
        <v>12824.48</v>
      </c>
      <c r="L67">
        <f>SmtRes!DB234</f>
        <v>94.9</v>
      </c>
      <c r="M67">
        <f>ROUND(ROUND(L67*Source!I85, 6)*1, 2)</f>
        <v>441.29</v>
      </c>
      <c r="N67">
        <f>SmtRes!AA234</f>
        <v>90669.07</v>
      </c>
      <c r="O67">
        <f>ROUND(ROUND(L67*Source!I85, 6)*SmtRes!DA234, 2)</f>
        <v>3119.88</v>
      </c>
      <c r="P67">
        <f>SmtRes!AG234</f>
        <v>0</v>
      </c>
      <c r="Q67">
        <f>SmtRes!DC234</f>
        <v>0</v>
      </c>
      <c r="R67">
        <f>ROUND(ROUND(Q67*Source!I85, 6)*1, 2)</f>
        <v>0</v>
      </c>
      <c r="S67">
        <f>SmtRes!AC234</f>
        <v>0</v>
      </c>
      <c r="T67">
        <f>ROUND(ROUND(Q67*Source!I85, 6)*SmtRes!AK234, 2)</f>
        <v>0</v>
      </c>
      <c r="U67">
        <f>SmtRes!X234</f>
        <v>-1204589871</v>
      </c>
      <c r="V67">
        <v>-1187280466</v>
      </c>
      <c r="W67">
        <v>879903946</v>
      </c>
    </row>
    <row r="68" spans="1:23" x14ac:dyDescent="0.2">
      <c r="A68">
        <f>Source!A85</f>
        <v>17</v>
      </c>
      <c r="C68">
        <v>3</v>
      </c>
      <c r="D68">
        <v>0</v>
      </c>
      <c r="E68">
        <f>SmtRes!AV233</f>
        <v>0</v>
      </c>
      <c r="F68" t="str">
        <f>SmtRes!I233</f>
        <v>01.3.02.09-0022</v>
      </c>
      <c r="G68" t="str">
        <f>SmtRes!K233</f>
        <v>Пропан-бутан, смесь техническая</v>
      </c>
      <c r="H68" t="str">
        <f>SmtRes!O233</f>
        <v>кг</v>
      </c>
      <c r="I68">
        <f>SmtRes!Y233*Source!I85</f>
        <v>56.730000000000004</v>
      </c>
      <c r="J68">
        <f>SmtRes!AO233</f>
        <v>1</v>
      </c>
      <c r="K68">
        <f>SmtRes!AE233</f>
        <v>4.47</v>
      </c>
      <c r="L68">
        <f>SmtRes!DB233</f>
        <v>54.53</v>
      </c>
      <c r="M68">
        <f>ROUND(ROUND(L68*Source!I85, 6)*1, 2)</f>
        <v>253.56</v>
      </c>
      <c r="N68">
        <f>SmtRes!AA233</f>
        <v>31.6</v>
      </c>
      <c r="O68">
        <f>ROUND(ROUND(L68*Source!I85, 6)*SmtRes!DA233, 2)</f>
        <v>1792.7</v>
      </c>
      <c r="P68">
        <f>SmtRes!AG233</f>
        <v>0</v>
      </c>
      <c r="Q68">
        <f>SmtRes!DC233</f>
        <v>0</v>
      </c>
      <c r="R68">
        <f>ROUND(ROUND(Q68*Source!I85, 6)*1, 2)</f>
        <v>0</v>
      </c>
      <c r="S68">
        <f>SmtRes!AC233</f>
        <v>0</v>
      </c>
      <c r="T68">
        <f>ROUND(ROUND(Q68*Source!I85, 6)*SmtRes!AK233, 2)</f>
        <v>0</v>
      </c>
      <c r="U68">
        <f>SmtRes!X233</f>
        <v>-1411127917</v>
      </c>
      <c r="V68">
        <v>-1635374561</v>
      </c>
      <c r="W68">
        <v>-491550134</v>
      </c>
    </row>
    <row r="69" spans="1:23" x14ac:dyDescent="0.2">
      <c r="A69">
        <f>Source!A85</f>
        <v>17</v>
      </c>
      <c r="C69">
        <v>3</v>
      </c>
      <c r="D69">
        <v>0</v>
      </c>
      <c r="E69">
        <f>SmtRes!AV232</f>
        <v>0</v>
      </c>
      <c r="F69" t="str">
        <f>SmtRes!I232</f>
        <v>01.3.02.08-0001</v>
      </c>
      <c r="G69" t="str">
        <f>SmtRes!K232</f>
        <v>Кислород технический газообразный</v>
      </c>
      <c r="H69" t="str">
        <f>SmtRes!O232</f>
        <v>м3</v>
      </c>
      <c r="I69">
        <f>SmtRes!Y232*Source!I85</f>
        <v>106.485</v>
      </c>
      <c r="J69">
        <f>SmtRes!AO232</f>
        <v>1</v>
      </c>
      <c r="K69">
        <f>SmtRes!AE232</f>
        <v>8.7899999999999991</v>
      </c>
      <c r="L69">
        <f>SmtRes!DB232</f>
        <v>201.29</v>
      </c>
      <c r="M69">
        <f>ROUND(ROUND(L69*Source!I85, 6)*1, 2)</f>
        <v>936</v>
      </c>
      <c r="N69">
        <f>SmtRes!AA232</f>
        <v>62.15</v>
      </c>
      <c r="O69">
        <f>ROUND(ROUND(L69*Source!I85, 6)*SmtRes!DA232, 2)</f>
        <v>6617.51</v>
      </c>
      <c r="P69">
        <f>SmtRes!AG232</f>
        <v>0</v>
      </c>
      <c r="Q69">
        <f>SmtRes!DC232</f>
        <v>0</v>
      </c>
      <c r="R69">
        <f>ROUND(ROUND(Q69*Source!I85, 6)*1, 2)</f>
        <v>0</v>
      </c>
      <c r="S69">
        <f>SmtRes!AC232</f>
        <v>0</v>
      </c>
      <c r="T69">
        <f>ROUND(ROUND(Q69*Source!I85, 6)*SmtRes!AK232, 2)</f>
        <v>0</v>
      </c>
      <c r="U69">
        <f>SmtRes!X232</f>
        <v>1597319531</v>
      </c>
      <c r="V69">
        <v>-1753273772</v>
      </c>
      <c r="W69">
        <v>1065130301</v>
      </c>
    </row>
    <row r="70" spans="1:23" x14ac:dyDescent="0.2">
      <c r="A70">
        <f>Source!A85</f>
        <v>17</v>
      </c>
      <c r="C70">
        <v>2</v>
      </c>
      <c r="D70">
        <v>0</v>
      </c>
      <c r="E70">
        <f>SmtRes!AV231</f>
        <v>0</v>
      </c>
      <c r="F70" t="str">
        <f>SmtRes!I231</f>
        <v>91.21.19-033</v>
      </c>
      <c r="G70" t="str">
        <f>SmtRes!K231</f>
        <v>Станок токарно-винторезный</v>
      </c>
      <c r="H70" t="str">
        <f>SmtRes!O231</f>
        <v>маш.-ч</v>
      </c>
      <c r="I70">
        <f>SmtRes!Y231*Source!I85</f>
        <v>4.2780000000000005</v>
      </c>
      <c r="J70">
        <f>SmtRes!AO231</f>
        <v>1</v>
      </c>
      <c r="K70">
        <f>SmtRes!AF231</f>
        <v>18.489999999999998</v>
      </c>
      <c r="L70">
        <f>SmtRes!DB231</f>
        <v>17.010000000000002</v>
      </c>
      <c r="M70">
        <f>ROUND(ROUND(L70*Source!I85, 6)*1, 2)</f>
        <v>79.099999999999994</v>
      </c>
      <c r="N70">
        <f>SmtRes!AB231</f>
        <v>130.72</v>
      </c>
      <c r="O70">
        <f>ROUND(ROUND(L70*Source!I85, 6)*SmtRes!DA231, 2)</f>
        <v>559.21</v>
      </c>
      <c r="P70">
        <f>SmtRes!AG231</f>
        <v>10.130000000000001</v>
      </c>
      <c r="Q70">
        <f>SmtRes!DC231</f>
        <v>9.32</v>
      </c>
      <c r="R70">
        <f>ROUND(ROUND(Q70*Source!I85, 6)*1, 2)</f>
        <v>43.34</v>
      </c>
      <c r="S70">
        <f>SmtRes!AC231</f>
        <v>10.130000000000001</v>
      </c>
      <c r="T70">
        <f>ROUND(ROUND(Q70*Source!I85, 6)*SmtRes!AK231, 2)</f>
        <v>43.34</v>
      </c>
      <c r="U70">
        <f>SmtRes!X231</f>
        <v>1984034196</v>
      </c>
      <c r="V70">
        <v>-1677384148</v>
      </c>
      <c r="W70">
        <v>-919023176</v>
      </c>
    </row>
    <row r="71" spans="1:23" x14ac:dyDescent="0.2">
      <c r="A71">
        <f>Source!A85</f>
        <v>17</v>
      </c>
      <c r="C71">
        <v>2</v>
      </c>
      <c r="D71">
        <v>0</v>
      </c>
      <c r="E71">
        <f>SmtRes!AV230</f>
        <v>0</v>
      </c>
      <c r="F71" t="str">
        <f>SmtRes!I230</f>
        <v>91.18.01-012</v>
      </c>
      <c r="G71" t="str">
        <f>SmtRes!K230</f>
        <v>Компрессоры передвижные с электродвигателем давлением 600 кПа (6 ат), производительность до 3,5 м3/мин</v>
      </c>
      <c r="H71" t="str">
        <f>SmtRes!O230</f>
        <v>маш.-ч</v>
      </c>
      <c r="I71">
        <f>SmtRes!Y230*Source!I85</f>
        <v>350.61000000000007</v>
      </c>
      <c r="J71">
        <f>SmtRes!AO230</f>
        <v>1</v>
      </c>
      <c r="K71">
        <f>SmtRes!AF230</f>
        <v>32.76</v>
      </c>
      <c r="L71">
        <f>SmtRes!DB230</f>
        <v>2470.1</v>
      </c>
      <c r="M71">
        <f>ROUND(ROUND(L71*Source!I85, 6)*1, 2)</f>
        <v>11485.97</v>
      </c>
      <c r="N71">
        <f>SmtRes!AB230</f>
        <v>231.61</v>
      </c>
      <c r="O71">
        <f>ROUND(ROUND(L71*Source!I85, 6)*SmtRes!DA230, 2)</f>
        <v>81205.77</v>
      </c>
      <c r="P71">
        <f>SmtRes!AG230</f>
        <v>0</v>
      </c>
      <c r="Q71">
        <f>SmtRes!DC230</f>
        <v>0</v>
      </c>
      <c r="R71">
        <f>ROUND(ROUND(Q71*Source!I85, 6)*1, 2)</f>
        <v>0</v>
      </c>
      <c r="S71">
        <f>SmtRes!AC230</f>
        <v>0</v>
      </c>
      <c r="T71">
        <f>ROUND(ROUND(Q71*Source!I85, 6)*SmtRes!AK230, 2)</f>
        <v>0</v>
      </c>
      <c r="U71">
        <f>SmtRes!X230</f>
        <v>1758804053</v>
      </c>
      <c r="V71">
        <v>-206144127</v>
      </c>
      <c r="W71">
        <v>1571607482</v>
      </c>
    </row>
    <row r="72" spans="1:23" x14ac:dyDescent="0.2">
      <c r="A72">
        <f>Source!A85</f>
        <v>17</v>
      </c>
      <c r="C72">
        <v>2</v>
      </c>
      <c r="D72">
        <v>0</v>
      </c>
      <c r="E72">
        <f>SmtRes!AV229</f>
        <v>0</v>
      </c>
      <c r="F72" t="str">
        <f>SmtRes!I229</f>
        <v>91.17.04-233</v>
      </c>
      <c r="G72" t="str">
        <f>SmtRes!K229</f>
        <v>Установки для сварки ручной дуговой (постоянного тока)</v>
      </c>
      <c r="H72" t="str">
        <f>SmtRes!O229</f>
        <v>маш.-ч</v>
      </c>
      <c r="I72">
        <f>SmtRes!Y229*Source!I85</f>
        <v>74.865000000000009</v>
      </c>
      <c r="J72">
        <f>SmtRes!AO229</f>
        <v>1</v>
      </c>
      <c r="K72">
        <f>SmtRes!AF229</f>
        <v>8.68</v>
      </c>
      <c r="L72">
        <f>SmtRes!DB229</f>
        <v>139.75</v>
      </c>
      <c r="M72">
        <f>ROUND(ROUND(L72*Source!I85, 6)*1, 2)</f>
        <v>649.84</v>
      </c>
      <c r="N72">
        <f>SmtRes!AB229</f>
        <v>61.37</v>
      </c>
      <c r="O72">
        <f>ROUND(ROUND(L72*Source!I85, 6)*SmtRes!DA229, 2)</f>
        <v>4594.3500000000004</v>
      </c>
      <c r="P72">
        <f>SmtRes!AG229</f>
        <v>0</v>
      </c>
      <c r="Q72">
        <f>SmtRes!DC229</f>
        <v>0</v>
      </c>
      <c r="R72">
        <f>ROUND(ROUND(Q72*Source!I85, 6)*1, 2)</f>
        <v>0</v>
      </c>
      <c r="S72">
        <f>SmtRes!AC229</f>
        <v>0</v>
      </c>
      <c r="T72">
        <f>ROUND(ROUND(Q72*Source!I85, 6)*SmtRes!AK229, 2)</f>
        <v>0</v>
      </c>
      <c r="U72">
        <f>SmtRes!X229</f>
        <v>-1277097320</v>
      </c>
      <c r="V72">
        <v>1526331246</v>
      </c>
      <c r="W72">
        <v>803811684</v>
      </c>
    </row>
    <row r="73" spans="1:23" x14ac:dyDescent="0.2">
      <c r="A73">
        <f>Source!A85</f>
        <v>17</v>
      </c>
      <c r="C73">
        <v>2</v>
      </c>
      <c r="D73">
        <v>0</v>
      </c>
      <c r="E73">
        <f>SmtRes!AV228</f>
        <v>0</v>
      </c>
      <c r="F73" t="str">
        <f>SmtRes!I228</f>
        <v>91.17.02-032</v>
      </c>
      <c r="G73" t="str">
        <f>SmtRes!K228</f>
        <v>Дефектоскопы ультразвуковые</v>
      </c>
      <c r="H73" t="str">
        <f>SmtRes!O228</f>
        <v>маш.-ч</v>
      </c>
      <c r="I73">
        <f>SmtRes!Y228*Source!I85</f>
        <v>16.647000000000002</v>
      </c>
      <c r="J73">
        <f>SmtRes!AO228</f>
        <v>1</v>
      </c>
      <c r="K73">
        <f>SmtRes!AF228</f>
        <v>7.52</v>
      </c>
      <c r="L73">
        <f>SmtRes!DB228</f>
        <v>26.92</v>
      </c>
      <c r="M73">
        <f>ROUND(ROUND(L73*Source!I85, 6)*1, 2)</f>
        <v>125.18</v>
      </c>
      <c r="N73">
        <f>SmtRes!AB228</f>
        <v>53.17</v>
      </c>
      <c r="O73">
        <f>ROUND(ROUND(L73*Source!I85, 6)*SmtRes!DA228, 2)</f>
        <v>885.01</v>
      </c>
      <c r="P73">
        <f>SmtRes!AG228</f>
        <v>0</v>
      </c>
      <c r="Q73">
        <f>SmtRes!DC228</f>
        <v>0</v>
      </c>
      <c r="R73">
        <f>ROUND(ROUND(Q73*Source!I85, 6)*1, 2)</f>
        <v>0</v>
      </c>
      <c r="S73">
        <f>SmtRes!AC228</f>
        <v>0</v>
      </c>
      <c r="T73">
        <f>ROUND(ROUND(Q73*Source!I85, 6)*SmtRes!AK228, 2)</f>
        <v>0</v>
      </c>
      <c r="U73">
        <f>SmtRes!X228</f>
        <v>2006915083</v>
      </c>
      <c r="V73">
        <v>-1904739255</v>
      </c>
      <c r="W73">
        <v>793844703</v>
      </c>
    </row>
    <row r="74" spans="1:23" x14ac:dyDescent="0.2">
      <c r="A74">
        <f>Source!A85</f>
        <v>17</v>
      </c>
      <c r="C74">
        <v>2</v>
      </c>
      <c r="D74">
        <v>0</v>
      </c>
      <c r="E74">
        <f>SmtRes!AV227</f>
        <v>0</v>
      </c>
      <c r="F74" t="str">
        <f>SmtRes!I227</f>
        <v>91.14.05-011</v>
      </c>
      <c r="G74" t="str">
        <f>SmtRes!K227</f>
        <v>Полуприцепы общего назначения, грузоподъемность 12 т</v>
      </c>
      <c r="H74" t="str">
        <f>SmtRes!O227</f>
        <v>маш.-ч</v>
      </c>
      <c r="I74">
        <f>SmtRes!Y227*Source!I85</f>
        <v>0.60450000000000004</v>
      </c>
      <c r="J74">
        <f>SmtRes!AO227</f>
        <v>1</v>
      </c>
      <c r="K74">
        <f>SmtRes!AF227</f>
        <v>12</v>
      </c>
      <c r="L74">
        <f>SmtRes!DB227</f>
        <v>1.56</v>
      </c>
      <c r="M74">
        <f>ROUND(ROUND(L74*Source!I85, 6)*1, 2)</f>
        <v>7.25</v>
      </c>
      <c r="N74">
        <f>SmtRes!AB227</f>
        <v>84.84</v>
      </c>
      <c r="O74">
        <f>ROUND(ROUND(L74*Source!I85, 6)*SmtRes!DA227, 2)</f>
        <v>51.29</v>
      </c>
      <c r="P74">
        <f>SmtRes!AG227</f>
        <v>0</v>
      </c>
      <c r="Q74">
        <f>SmtRes!DC227</f>
        <v>0</v>
      </c>
      <c r="R74">
        <f>ROUND(ROUND(Q74*Source!I85, 6)*1, 2)</f>
        <v>0</v>
      </c>
      <c r="S74">
        <f>SmtRes!AC227</f>
        <v>0</v>
      </c>
      <c r="T74">
        <f>ROUND(ROUND(Q74*Source!I85, 6)*SmtRes!AK227, 2)</f>
        <v>0</v>
      </c>
      <c r="U74">
        <f>SmtRes!X227</f>
        <v>1232549298</v>
      </c>
      <c r="V74">
        <v>-242320133</v>
      </c>
      <c r="W74">
        <v>-530770072</v>
      </c>
    </row>
    <row r="75" spans="1:23" x14ac:dyDescent="0.2">
      <c r="A75">
        <f>Source!A85</f>
        <v>17</v>
      </c>
      <c r="C75">
        <v>2</v>
      </c>
      <c r="D75">
        <v>0</v>
      </c>
      <c r="E75">
        <f>SmtRes!AV226</f>
        <v>0</v>
      </c>
      <c r="F75" t="str">
        <f>SmtRes!I226</f>
        <v>91.14.04-001</v>
      </c>
      <c r="G75" t="str">
        <f>SmtRes!K226</f>
        <v>Тягачи седельные, грузоподъемность 12 т</v>
      </c>
      <c r="H75" t="str">
        <f>SmtRes!O226</f>
        <v>маш.-ч</v>
      </c>
      <c r="I75">
        <f>SmtRes!Y226*Source!I85</f>
        <v>0.60450000000000004</v>
      </c>
      <c r="J75">
        <f>SmtRes!AO226</f>
        <v>1</v>
      </c>
      <c r="K75">
        <f>SmtRes!AF226</f>
        <v>127.86</v>
      </c>
      <c r="L75">
        <f>SmtRes!DB226</f>
        <v>16.62</v>
      </c>
      <c r="M75">
        <f>ROUND(ROUND(L75*Source!I85, 6)*1, 2)</f>
        <v>77.28</v>
      </c>
      <c r="N75">
        <f>SmtRes!AB226</f>
        <v>903.97</v>
      </c>
      <c r="O75">
        <f>ROUND(ROUND(L75*Source!I85, 6)*SmtRes!DA226, 2)</f>
        <v>546.39</v>
      </c>
      <c r="P75">
        <f>SmtRes!AG226</f>
        <v>11.84</v>
      </c>
      <c r="Q75">
        <f>SmtRes!DC226</f>
        <v>1.54</v>
      </c>
      <c r="R75">
        <f>ROUND(ROUND(Q75*Source!I85, 6)*1, 2)</f>
        <v>7.16</v>
      </c>
      <c r="S75">
        <f>SmtRes!AC226</f>
        <v>11.84</v>
      </c>
      <c r="T75">
        <f>ROUND(ROUND(Q75*Source!I85, 6)*SmtRes!AK226, 2)</f>
        <v>7.16</v>
      </c>
      <c r="U75">
        <f>SmtRes!X226</f>
        <v>-2019686133</v>
      </c>
      <c r="V75">
        <v>480082204</v>
      </c>
      <c r="W75">
        <v>1802518161</v>
      </c>
    </row>
    <row r="76" spans="1:23" x14ac:dyDescent="0.2">
      <c r="A76">
        <f>Source!A85</f>
        <v>17</v>
      </c>
      <c r="C76">
        <v>2</v>
      </c>
      <c r="D76">
        <v>0</v>
      </c>
      <c r="E76">
        <f>SmtRes!AV225</f>
        <v>0</v>
      </c>
      <c r="F76" t="str">
        <f>SmtRes!I225</f>
        <v>91.06.03-062</v>
      </c>
      <c r="G76" t="str">
        <f>SmtRes!K225</f>
        <v>Лебедки электрические тяговым усилием до 31,39 кН (3,2 т)</v>
      </c>
      <c r="H76" t="str">
        <f>SmtRes!O225</f>
        <v>маш.-ч</v>
      </c>
      <c r="I76">
        <f>SmtRes!Y225*Source!I85</f>
        <v>59.985000000000007</v>
      </c>
      <c r="J76">
        <f>SmtRes!AO225</f>
        <v>1</v>
      </c>
      <c r="K76">
        <f>SmtRes!AF225</f>
        <v>6.99</v>
      </c>
      <c r="L76">
        <f>SmtRes!DB225</f>
        <v>90.17</v>
      </c>
      <c r="M76">
        <f>ROUND(ROUND(L76*Source!I85, 6)*1, 2)</f>
        <v>419.29</v>
      </c>
      <c r="N76">
        <f>SmtRes!AB225</f>
        <v>49.42</v>
      </c>
      <c r="O76">
        <f>ROUND(ROUND(L76*Source!I85, 6)*SmtRes!DA225, 2)</f>
        <v>2964.38</v>
      </c>
      <c r="P76">
        <f>SmtRes!AG225</f>
        <v>0</v>
      </c>
      <c r="Q76">
        <f>SmtRes!DC225</f>
        <v>0</v>
      </c>
      <c r="R76">
        <f>ROUND(ROUND(Q76*Source!I85, 6)*1, 2)</f>
        <v>0</v>
      </c>
      <c r="S76">
        <f>SmtRes!AC225</f>
        <v>0</v>
      </c>
      <c r="T76">
        <f>ROUND(ROUND(Q76*Source!I85, 6)*SmtRes!AK225, 2)</f>
        <v>0</v>
      </c>
      <c r="U76">
        <f>SmtRes!X225</f>
        <v>-1684488578</v>
      </c>
      <c r="V76">
        <v>-1513977457</v>
      </c>
      <c r="W76">
        <v>-718075602</v>
      </c>
    </row>
    <row r="77" spans="1:23" x14ac:dyDescent="0.2">
      <c r="A77">
        <f>Source!A85</f>
        <v>17</v>
      </c>
      <c r="C77">
        <v>2</v>
      </c>
      <c r="D77">
        <v>0</v>
      </c>
      <c r="E77">
        <f>SmtRes!AV224</f>
        <v>0</v>
      </c>
      <c r="F77" t="str">
        <f>SmtRes!I224</f>
        <v>91.05.05-014</v>
      </c>
      <c r="G77" t="str">
        <f>SmtRes!K224</f>
        <v>Краны на автомобильном ходу, грузоподъемность 10 т</v>
      </c>
      <c r="H77" t="str">
        <f>SmtRes!O224</f>
        <v>маш.-ч</v>
      </c>
      <c r="I77">
        <f>SmtRes!Y224*Source!I85</f>
        <v>21.994500000000002</v>
      </c>
      <c r="J77">
        <f>SmtRes!AO224</f>
        <v>1</v>
      </c>
      <c r="K77">
        <f>SmtRes!AF224</f>
        <v>112.77</v>
      </c>
      <c r="L77">
        <f>SmtRes!DB224</f>
        <v>533.4</v>
      </c>
      <c r="M77">
        <f>ROUND(ROUND(L77*Source!I85, 6)*1, 2)</f>
        <v>2480.31</v>
      </c>
      <c r="N77">
        <f>SmtRes!AB224</f>
        <v>797.28</v>
      </c>
      <c r="O77">
        <f>ROUND(ROUND(L77*Source!I85, 6)*SmtRes!DA224, 2)</f>
        <v>17535.79</v>
      </c>
      <c r="P77">
        <f>SmtRes!AG224</f>
        <v>11.84</v>
      </c>
      <c r="Q77">
        <f>SmtRes!DC224</f>
        <v>56</v>
      </c>
      <c r="R77">
        <f>ROUND(ROUND(Q77*Source!I85, 6)*1, 2)</f>
        <v>260.39999999999998</v>
      </c>
      <c r="S77">
        <f>SmtRes!AC224</f>
        <v>11.84</v>
      </c>
      <c r="T77">
        <f>ROUND(ROUND(Q77*Source!I85, 6)*SmtRes!AK224, 2)</f>
        <v>260.39999999999998</v>
      </c>
      <c r="U77">
        <f>SmtRes!X224</f>
        <v>903590057</v>
      </c>
      <c r="V77">
        <v>1764324061</v>
      </c>
      <c r="W77">
        <v>1427555303</v>
      </c>
    </row>
    <row r="78" spans="1:23" x14ac:dyDescent="0.2">
      <c r="A78">
        <f>Source!A85</f>
        <v>17</v>
      </c>
      <c r="C78">
        <v>1</v>
      </c>
      <c r="D78">
        <v>0</v>
      </c>
      <c r="E78">
        <f>SmtRes!AV222</f>
        <v>1</v>
      </c>
      <c r="F78" t="str">
        <f>SmtRes!I222</f>
        <v>1-100-38-82</v>
      </c>
      <c r="G78" t="str">
        <f>SmtRes!K222</f>
        <v>Рабочий среднего разряда 3.8</v>
      </c>
      <c r="H78" t="str">
        <f>SmtRes!O222</f>
        <v>чел.-ч.</v>
      </c>
      <c r="I78">
        <f>SmtRes!Y222*Source!I85</f>
        <v>1148.5500000000002</v>
      </c>
      <c r="J78">
        <f>SmtRes!AO222</f>
        <v>1</v>
      </c>
      <c r="K78">
        <f>SmtRes!AH222</f>
        <v>8.4</v>
      </c>
      <c r="L78">
        <f>SmtRes!DB222</f>
        <v>2074.8000000000002</v>
      </c>
      <c r="M78">
        <f>ROUND(ROUND(L78*Source!I85, 6)*1, 2)</f>
        <v>9647.82</v>
      </c>
      <c r="N78">
        <f>SmtRes!AD222</f>
        <v>59.39</v>
      </c>
      <c r="O78">
        <f>ROUND(ROUND(L78*Source!I85, 6)*SmtRes!DA222, 2)</f>
        <v>68210.09</v>
      </c>
      <c r="P78">
        <f>SmtRes!AG222</f>
        <v>0</v>
      </c>
      <c r="Q78">
        <f>SmtRes!DC222</f>
        <v>0</v>
      </c>
      <c r="R78">
        <f>ROUND(ROUND(Q78*Source!I85, 6)*1, 2)</f>
        <v>0</v>
      </c>
      <c r="S78">
        <f>SmtRes!AC222</f>
        <v>0</v>
      </c>
      <c r="T78">
        <f>ROUND(ROUND(Q78*Source!I85, 6)*SmtRes!AK222, 2)</f>
        <v>0</v>
      </c>
      <c r="U78">
        <f>SmtRes!X222</f>
        <v>300547253</v>
      </c>
      <c r="V78">
        <v>-1289899487</v>
      </c>
      <c r="W78">
        <v>-836429235</v>
      </c>
    </row>
    <row r="79" spans="1:23" x14ac:dyDescent="0.2">
      <c r="A79">
        <f>Source!A87</f>
        <v>17</v>
      </c>
      <c r="C79">
        <v>3</v>
      </c>
      <c r="D79">
        <v>0</v>
      </c>
      <c r="E79">
        <f>SmtRes!AV276</f>
        <v>0</v>
      </c>
      <c r="F79" t="str">
        <f>SmtRes!I276</f>
        <v>999-9950</v>
      </c>
      <c r="G79" t="str">
        <f>SmtRes!K276</f>
        <v>Вспомогательные ненормируемые материалы (2% от ОЗП)</v>
      </c>
      <c r="H79" t="str">
        <f>SmtRes!O276</f>
        <v>РУБ</v>
      </c>
      <c r="I79">
        <f>SmtRes!Y276*Source!I87</f>
        <v>74.16</v>
      </c>
      <c r="J79">
        <f>SmtRes!AO276</f>
        <v>1</v>
      </c>
      <c r="K79">
        <f>SmtRes!AE276</f>
        <v>1</v>
      </c>
      <c r="L79">
        <f>SmtRes!DB276</f>
        <v>49.44</v>
      </c>
      <c r="M79">
        <f>ROUND(ROUND(L79*Source!I87, 6)*1, 2)</f>
        <v>74.16</v>
      </c>
      <c r="N79">
        <f>SmtRes!AA276</f>
        <v>1</v>
      </c>
      <c r="O79">
        <f>ROUND(ROUND(L79*Source!I87, 6)*SmtRes!DA276, 2)</f>
        <v>74.16</v>
      </c>
      <c r="P79">
        <f>SmtRes!AG276</f>
        <v>0</v>
      </c>
      <c r="Q79">
        <f>SmtRes!DC276</f>
        <v>0</v>
      </c>
      <c r="R79">
        <f>ROUND(ROUND(Q79*Source!I87, 6)*1, 2)</f>
        <v>0</v>
      </c>
      <c r="S79">
        <f>SmtRes!AC276</f>
        <v>0</v>
      </c>
      <c r="T79">
        <f>ROUND(ROUND(Q79*Source!I87, 6)*SmtRes!AK276, 2)</f>
        <v>0</v>
      </c>
      <c r="U79">
        <f>SmtRes!X276</f>
        <v>-1731369543</v>
      </c>
      <c r="V79">
        <v>-1976923909</v>
      </c>
      <c r="W79">
        <v>-1976923909</v>
      </c>
    </row>
    <row r="80" spans="1:23" x14ac:dyDescent="0.2">
      <c r="A80">
        <f>Source!A87</f>
        <v>17</v>
      </c>
      <c r="C80">
        <v>3</v>
      </c>
      <c r="D80">
        <v>0</v>
      </c>
      <c r="E80">
        <f>SmtRes!AV275</f>
        <v>0</v>
      </c>
      <c r="F80" t="str">
        <f>SmtRes!I275</f>
        <v>08.3.08.02-0021</v>
      </c>
      <c r="G80" t="str">
        <f>SmtRes!K275</f>
        <v>Сталь угловая 32х32 мм</v>
      </c>
      <c r="H80" t="str">
        <f>SmtRes!O275</f>
        <v>т</v>
      </c>
      <c r="I80">
        <f>SmtRes!Y275*Source!I87</f>
        <v>7.5000000000000011E-2</v>
      </c>
      <c r="J80">
        <f>SmtRes!AO275</f>
        <v>1</v>
      </c>
      <c r="K80">
        <f>SmtRes!AE275</f>
        <v>5343.1</v>
      </c>
      <c r="L80">
        <f>SmtRes!DB275</f>
        <v>267.16000000000003</v>
      </c>
      <c r="M80">
        <f>ROUND(ROUND(L80*Source!I87, 6)*1, 2)</f>
        <v>400.74</v>
      </c>
      <c r="N80">
        <f>SmtRes!AA275</f>
        <v>37775.72</v>
      </c>
      <c r="O80">
        <f>ROUND(ROUND(L80*Source!I87, 6)*SmtRes!DA275, 2)</f>
        <v>2833.23</v>
      </c>
      <c r="P80">
        <f>SmtRes!AG275</f>
        <v>0</v>
      </c>
      <c r="Q80">
        <f>SmtRes!DC275</f>
        <v>0</v>
      </c>
      <c r="R80">
        <f>ROUND(ROUND(Q80*Source!I87, 6)*1, 2)</f>
        <v>0</v>
      </c>
      <c r="S80">
        <f>SmtRes!AC275</f>
        <v>0</v>
      </c>
      <c r="T80">
        <f>ROUND(ROUND(Q80*Source!I87, 6)*SmtRes!AK275, 2)</f>
        <v>0</v>
      </c>
      <c r="U80">
        <f>SmtRes!X275</f>
        <v>-1728450025</v>
      </c>
      <c r="V80">
        <v>1653243464</v>
      </c>
      <c r="W80">
        <v>-288372421</v>
      </c>
    </row>
    <row r="81" spans="1:23" x14ac:dyDescent="0.2">
      <c r="A81">
        <f>Source!A87</f>
        <v>17</v>
      </c>
      <c r="C81">
        <v>3</v>
      </c>
      <c r="D81">
        <v>0</v>
      </c>
      <c r="E81">
        <f>SmtRes!AV274</f>
        <v>0</v>
      </c>
      <c r="F81" t="str">
        <f>SmtRes!I274</f>
        <v>07.2.07.04-0011</v>
      </c>
      <c r="G81" t="str">
        <f>SmtRes!K274</f>
        <v>Прочие индивидуальные сварные конструкции, масса сборочной единицы до 0,1 т</v>
      </c>
      <c r="H81" t="str">
        <f>SmtRes!O274</f>
        <v>т</v>
      </c>
      <c r="I81">
        <f>SmtRes!Y274*Source!I87</f>
        <v>7.5000000000000011E-2</v>
      </c>
      <c r="J81">
        <f>SmtRes!AO274</f>
        <v>1</v>
      </c>
      <c r="K81">
        <f>SmtRes!AE274</f>
        <v>10175.83</v>
      </c>
      <c r="L81">
        <f>SmtRes!DB274</f>
        <v>508.79</v>
      </c>
      <c r="M81">
        <f>ROUND(ROUND(L81*Source!I87, 6)*1, 2)</f>
        <v>763.19</v>
      </c>
      <c r="N81">
        <f>SmtRes!AA274</f>
        <v>71943.12</v>
      </c>
      <c r="O81">
        <f>ROUND(ROUND(L81*Source!I87, 6)*SmtRes!DA274, 2)</f>
        <v>5395.72</v>
      </c>
      <c r="P81">
        <f>SmtRes!AG274</f>
        <v>0</v>
      </c>
      <c r="Q81">
        <f>SmtRes!DC274</f>
        <v>0</v>
      </c>
      <c r="R81">
        <f>ROUND(ROUND(Q81*Source!I87, 6)*1, 2)</f>
        <v>0</v>
      </c>
      <c r="S81">
        <f>SmtRes!AC274</f>
        <v>0</v>
      </c>
      <c r="T81">
        <f>ROUND(ROUND(Q81*Source!I87, 6)*SmtRes!AK274, 2)</f>
        <v>0</v>
      </c>
      <c r="U81">
        <f>SmtRes!X274</f>
        <v>-1377340231</v>
      </c>
      <c r="V81">
        <v>-758100798</v>
      </c>
      <c r="W81">
        <v>-1701486001</v>
      </c>
    </row>
    <row r="82" spans="1:23" x14ac:dyDescent="0.2">
      <c r="A82">
        <f>Source!A87</f>
        <v>17</v>
      </c>
      <c r="C82">
        <v>3</v>
      </c>
      <c r="D82">
        <v>0</v>
      </c>
      <c r="E82">
        <f>SmtRes!AV273</f>
        <v>0</v>
      </c>
      <c r="F82" t="str">
        <f>SmtRes!I273</f>
        <v>01.7.11.07-0040</v>
      </c>
      <c r="G82" t="str">
        <f>SmtRes!K273</f>
        <v>Электроды диаметром 4 мм Э50А</v>
      </c>
      <c r="H82" t="str">
        <f>SmtRes!O273</f>
        <v>т</v>
      </c>
      <c r="I82">
        <f>SmtRes!Y273*Source!I87</f>
        <v>4.761E-2</v>
      </c>
      <c r="J82">
        <f>SmtRes!AO273</f>
        <v>1</v>
      </c>
      <c r="K82">
        <f>SmtRes!AE273</f>
        <v>12824.48</v>
      </c>
      <c r="L82">
        <f>SmtRes!DB273</f>
        <v>407.05</v>
      </c>
      <c r="M82">
        <f>ROUND(ROUND(L82*Source!I87, 6)*1, 2)</f>
        <v>610.58000000000004</v>
      </c>
      <c r="N82">
        <f>SmtRes!AA273</f>
        <v>90669.07</v>
      </c>
      <c r="O82">
        <f>ROUND(ROUND(L82*Source!I87, 6)*SmtRes!DA273, 2)</f>
        <v>4316.7700000000004</v>
      </c>
      <c r="P82">
        <f>SmtRes!AG273</f>
        <v>0</v>
      </c>
      <c r="Q82">
        <f>SmtRes!DC273</f>
        <v>0</v>
      </c>
      <c r="R82">
        <f>ROUND(ROUND(Q82*Source!I87, 6)*1, 2)</f>
        <v>0</v>
      </c>
      <c r="S82">
        <f>SmtRes!AC273</f>
        <v>0</v>
      </c>
      <c r="T82">
        <f>ROUND(ROUND(Q82*Source!I87, 6)*SmtRes!AK273, 2)</f>
        <v>0</v>
      </c>
      <c r="U82">
        <f>SmtRes!X273</f>
        <v>-1204589871</v>
      </c>
      <c r="V82">
        <v>-1187280466</v>
      </c>
      <c r="W82">
        <v>879903946</v>
      </c>
    </row>
    <row r="83" spans="1:23" x14ac:dyDescent="0.2">
      <c r="A83">
        <f>Source!A87</f>
        <v>17</v>
      </c>
      <c r="C83">
        <v>3</v>
      </c>
      <c r="D83">
        <v>0</v>
      </c>
      <c r="E83">
        <f>SmtRes!AV272</f>
        <v>0</v>
      </c>
      <c r="F83" t="str">
        <f>SmtRes!I272</f>
        <v>01.3.05.10-0005</v>
      </c>
      <c r="G83" t="str">
        <f>SmtRes!K272</f>
        <v>Графит серебристый</v>
      </c>
      <c r="H83" t="str">
        <f>SmtRes!O272</f>
        <v>кг</v>
      </c>
      <c r="I83">
        <f>SmtRes!Y272*Source!I87</f>
        <v>0.03</v>
      </c>
      <c r="J83">
        <f>SmtRes!AO272</f>
        <v>1</v>
      </c>
      <c r="K83">
        <f>SmtRes!AE272</f>
        <v>10.1</v>
      </c>
      <c r="L83">
        <f>SmtRes!DB272</f>
        <v>0.2</v>
      </c>
      <c r="M83">
        <f>ROUND(ROUND(L83*Source!I87, 6)*1, 2)</f>
        <v>0.3</v>
      </c>
      <c r="N83">
        <f>SmtRes!AA272</f>
        <v>71.41</v>
      </c>
      <c r="O83">
        <f>ROUND(ROUND(L83*Source!I87, 6)*SmtRes!DA272, 2)</f>
        <v>2.12</v>
      </c>
      <c r="P83">
        <f>SmtRes!AG272</f>
        <v>0</v>
      </c>
      <c r="Q83">
        <f>SmtRes!DC272</f>
        <v>0</v>
      </c>
      <c r="R83">
        <f>ROUND(ROUND(Q83*Source!I87, 6)*1, 2)</f>
        <v>0</v>
      </c>
      <c r="S83">
        <f>SmtRes!AC272</f>
        <v>0</v>
      </c>
      <c r="T83">
        <f>ROUND(ROUND(Q83*Source!I87, 6)*SmtRes!AK272, 2)</f>
        <v>0</v>
      </c>
      <c r="U83">
        <f>SmtRes!X272</f>
        <v>1815831179</v>
      </c>
      <c r="V83">
        <v>2093890529</v>
      </c>
      <c r="W83">
        <v>505845218</v>
      </c>
    </row>
    <row r="84" spans="1:23" x14ac:dyDescent="0.2">
      <c r="A84">
        <f>Source!A87</f>
        <v>17</v>
      </c>
      <c r="C84">
        <v>3</v>
      </c>
      <c r="D84">
        <v>0</v>
      </c>
      <c r="E84">
        <f>SmtRes!AV271</f>
        <v>0</v>
      </c>
      <c r="F84" t="str">
        <f>SmtRes!I271</f>
        <v>01.3.02.09-0022</v>
      </c>
      <c r="G84" t="str">
        <f>SmtRes!K271</f>
        <v>Пропан-бутан, смесь техническая</v>
      </c>
      <c r="H84" t="str">
        <f>SmtRes!O271</f>
        <v>кг</v>
      </c>
      <c r="I84">
        <f>SmtRes!Y271*Source!I87</f>
        <v>8.1449999999999996</v>
      </c>
      <c r="J84">
        <f>SmtRes!AO271</f>
        <v>1</v>
      </c>
      <c r="K84">
        <f>SmtRes!AE271</f>
        <v>4.47</v>
      </c>
      <c r="L84">
        <f>SmtRes!DB271</f>
        <v>24.27</v>
      </c>
      <c r="M84">
        <f>ROUND(ROUND(L84*Source!I87, 6)*1, 2)</f>
        <v>36.409999999999997</v>
      </c>
      <c r="N84">
        <f>SmtRes!AA271</f>
        <v>31.6</v>
      </c>
      <c r="O84">
        <f>ROUND(ROUND(L84*Source!I87, 6)*SmtRes!DA271, 2)</f>
        <v>257.38</v>
      </c>
      <c r="P84">
        <f>SmtRes!AG271</f>
        <v>0</v>
      </c>
      <c r="Q84">
        <f>SmtRes!DC271</f>
        <v>0</v>
      </c>
      <c r="R84">
        <f>ROUND(ROUND(Q84*Source!I87, 6)*1, 2)</f>
        <v>0</v>
      </c>
      <c r="S84">
        <f>SmtRes!AC271</f>
        <v>0</v>
      </c>
      <c r="T84">
        <f>ROUND(ROUND(Q84*Source!I87, 6)*SmtRes!AK271, 2)</f>
        <v>0</v>
      </c>
      <c r="U84">
        <f>SmtRes!X271</f>
        <v>-1411127917</v>
      </c>
      <c r="V84">
        <v>-1635374561</v>
      </c>
      <c r="W84">
        <v>-491550134</v>
      </c>
    </row>
    <row r="85" spans="1:23" x14ac:dyDescent="0.2">
      <c r="A85">
        <f>Source!A87</f>
        <v>17</v>
      </c>
      <c r="C85">
        <v>3</v>
      </c>
      <c r="D85">
        <v>0</v>
      </c>
      <c r="E85">
        <f>SmtRes!AV270</f>
        <v>0</v>
      </c>
      <c r="F85" t="str">
        <f>SmtRes!I270</f>
        <v>01.3.02.08-0001</v>
      </c>
      <c r="G85" t="str">
        <f>SmtRes!K270</f>
        <v>Кислород технический газообразный</v>
      </c>
      <c r="H85" t="str">
        <f>SmtRes!O270</f>
        <v>м3</v>
      </c>
      <c r="I85">
        <f>SmtRes!Y270*Source!I87</f>
        <v>17.399999999999999</v>
      </c>
      <c r="J85">
        <f>SmtRes!AO270</f>
        <v>1</v>
      </c>
      <c r="K85">
        <f>SmtRes!AE270</f>
        <v>8.7899999999999991</v>
      </c>
      <c r="L85">
        <f>SmtRes!DB270</f>
        <v>101.96</v>
      </c>
      <c r="M85">
        <f>ROUND(ROUND(L85*Source!I87, 6)*1, 2)</f>
        <v>152.94</v>
      </c>
      <c r="N85">
        <f>SmtRes!AA270</f>
        <v>62.15</v>
      </c>
      <c r="O85">
        <f>ROUND(ROUND(L85*Source!I87, 6)*SmtRes!DA270, 2)</f>
        <v>1081.29</v>
      </c>
      <c r="P85">
        <f>SmtRes!AG270</f>
        <v>0</v>
      </c>
      <c r="Q85">
        <f>SmtRes!DC270</f>
        <v>0</v>
      </c>
      <c r="R85">
        <f>ROUND(ROUND(Q85*Source!I87, 6)*1, 2)</f>
        <v>0</v>
      </c>
      <c r="S85">
        <f>SmtRes!AC270</f>
        <v>0</v>
      </c>
      <c r="T85">
        <f>ROUND(ROUND(Q85*Source!I87, 6)*SmtRes!AK270, 2)</f>
        <v>0</v>
      </c>
      <c r="U85">
        <f>SmtRes!X270</f>
        <v>1597319531</v>
      </c>
      <c r="V85">
        <v>-1753273772</v>
      </c>
      <c r="W85">
        <v>1065130301</v>
      </c>
    </row>
    <row r="86" spans="1:23" x14ac:dyDescent="0.2">
      <c r="A86">
        <f>Source!A87</f>
        <v>17</v>
      </c>
      <c r="C86">
        <v>3</v>
      </c>
      <c r="D86">
        <v>0</v>
      </c>
      <c r="E86">
        <f>SmtRes!AV269</f>
        <v>0</v>
      </c>
      <c r="F86" t="str">
        <f>SmtRes!I269</f>
        <v>01.3.02.02-0002</v>
      </c>
      <c r="G86" t="str">
        <f>SmtRes!K269</f>
        <v>Аргон газообразный, сорт высший</v>
      </c>
      <c r="H86" t="str">
        <f>SmtRes!O269</f>
        <v>м3</v>
      </c>
      <c r="I86">
        <f>SmtRes!Y269*Source!I87</f>
        <v>7.6050000000000004</v>
      </c>
      <c r="J86">
        <f>SmtRes!AO269</f>
        <v>1</v>
      </c>
      <c r="K86">
        <f>SmtRes!AE269</f>
        <v>23.41</v>
      </c>
      <c r="L86">
        <f>SmtRes!DB269</f>
        <v>118.69</v>
      </c>
      <c r="M86">
        <f>ROUND(ROUND(L86*Source!I87, 6)*1, 2)</f>
        <v>178.04</v>
      </c>
      <c r="N86">
        <f>SmtRes!AA269</f>
        <v>165.51</v>
      </c>
      <c r="O86">
        <f>ROUND(ROUND(L86*Source!I87, 6)*SmtRes!DA269, 2)</f>
        <v>1258.71</v>
      </c>
      <c r="P86">
        <f>SmtRes!AG269</f>
        <v>0</v>
      </c>
      <c r="Q86">
        <f>SmtRes!DC269</f>
        <v>0</v>
      </c>
      <c r="R86">
        <f>ROUND(ROUND(Q86*Source!I87, 6)*1, 2)</f>
        <v>0</v>
      </c>
      <c r="S86">
        <f>SmtRes!AC269</f>
        <v>0</v>
      </c>
      <c r="T86">
        <f>ROUND(ROUND(Q86*Source!I87, 6)*SmtRes!AK269, 2)</f>
        <v>0</v>
      </c>
      <c r="U86">
        <f>SmtRes!X269</f>
        <v>-1718793076</v>
      </c>
      <c r="V86">
        <v>331812596</v>
      </c>
      <c r="W86">
        <v>740543675</v>
      </c>
    </row>
    <row r="87" spans="1:23" x14ac:dyDescent="0.2">
      <c r="A87">
        <f>Source!A87</f>
        <v>17</v>
      </c>
      <c r="C87">
        <v>3</v>
      </c>
      <c r="D87">
        <v>0</v>
      </c>
      <c r="E87">
        <f>SmtRes!AV268</f>
        <v>0</v>
      </c>
      <c r="F87" t="str">
        <f>SmtRes!I268</f>
        <v>01.2.01.02-0031</v>
      </c>
      <c r="G87" t="str">
        <f>SmtRes!K268</f>
        <v>Битумы нефтяные строительные изоляционные БНИ-IV-3, БНИ- IV, БНИ-V</v>
      </c>
      <c r="H87" t="str">
        <f>SmtRes!O268</f>
        <v>т</v>
      </c>
      <c r="I87">
        <f>SmtRes!Y268*Source!I87</f>
        <v>6.0000000000000001E-3</v>
      </c>
      <c r="J87">
        <f>SmtRes!AO268</f>
        <v>1</v>
      </c>
      <c r="K87">
        <f>SmtRes!AE268</f>
        <v>1778.75</v>
      </c>
      <c r="L87">
        <f>SmtRes!DB268</f>
        <v>7.12</v>
      </c>
      <c r="M87">
        <f>ROUND(ROUND(L87*Source!I87, 6)*1, 2)</f>
        <v>10.68</v>
      </c>
      <c r="N87">
        <f>SmtRes!AA268</f>
        <v>12575.76</v>
      </c>
      <c r="O87">
        <f>ROUND(ROUND(L87*Source!I87, 6)*SmtRes!DA268, 2)</f>
        <v>75.510000000000005</v>
      </c>
      <c r="P87">
        <f>SmtRes!AG268</f>
        <v>0</v>
      </c>
      <c r="Q87">
        <f>SmtRes!DC268</f>
        <v>0</v>
      </c>
      <c r="R87">
        <f>ROUND(ROUND(Q87*Source!I87, 6)*1, 2)</f>
        <v>0</v>
      </c>
      <c r="S87">
        <f>SmtRes!AC268</f>
        <v>0</v>
      </c>
      <c r="T87">
        <f>ROUND(ROUND(Q87*Source!I87, 6)*SmtRes!AK268, 2)</f>
        <v>0</v>
      </c>
      <c r="U87">
        <f>SmtRes!X268</f>
        <v>21416102</v>
      </c>
      <c r="V87">
        <v>-584080818</v>
      </c>
      <c r="W87">
        <v>519378522</v>
      </c>
    </row>
    <row r="88" spans="1:23" x14ac:dyDescent="0.2">
      <c r="A88">
        <f>Source!A87</f>
        <v>17</v>
      </c>
      <c r="C88">
        <v>3</v>
      </c>
      <c r="D88">
        <v>0</v>
      </c>
      <c r="E88">
        <f>SmtRes!AV267</f>
        <v>0</v>
      </c>
      <c r="F88" t="str">
        <f>SmtRes!I267</f>
        <v>01.1.02.08-0031</v>
      </c>
      <c r="G88" t="str">
        <f>SmtRes!K267</f>
        <v>Прокладки паронитовые</v>
      </c>
      <c r="H88" t="str">
        <f>SmtRes!O267</f>
        <v>кг</v>
      </c>
      <c r="I88">
        <f>SmtRes!Y267*Source!I87</f>
        <v>0.33</v>
      </c>
      <c r="J88">
        <f>SmtRes!AO267</f>
        <v>1</v>
      </c>
      <c r="K88">
        <f>SmtRes!AE267</f>
        <v>27.67</v>
      </c>
      <c r="L88">
        <f>SmtRes!DB267</f>
        <v>6.09</v>
      </c>
      <c r="M88">
        <f>ROUND(ROUND(L88*Source!I87, 6)*1, 2)</f>
        <v>9.14</v>
      </c>
      <c r="N88">
        <f>SmtRes!AA267</f>
        <v>195.63</v>
      </c>
      <c r="O88">
        <f>ROUND(ROUND(L88*Source!I87, 6)*SmtRes!DA267, 2)</f>
        <v>64.58</v>
      </c>
      <c r="P88">
        <f>SmtRes!AG267</f>
        <v>0</v>
      </c>
      <c r="Q88">
        <f>SmtRes!DC267</f>
        <v>0</v>
      </c>
      <c r="R88">
        <f>ROUND(ROUND(Q88*Source!I87, 6)*1, 2)</f>
        <v>0</v>
      </c>
      <c r="S88">
        <f>SmtRes!AC267</f>
        <v>0</v>
      </c>
      <c r="T88">
        <f>ROUND(ROUND(Q88*Source!I87, 6)*SmtRes!AK267, 2)</f>
        <v>0</v>
      </c>
      <c r="U88">
        <f>SmtRes!X267</f>
        <v>291080320</v>
      </c>
      <c r="V88">
        <v>-787115984</v>
      </c>
      <c r="W88">
        <v>1472555162</v>
      </c>
    </row>
    <row r="89" spans="1:23" x14ac:dyDescent="0.2">
      <c r="A89">
        <f>Source!A87</f>
        <v>17</v>
      </c>
      <c r="C89">
        <v>2</v>
      </c>
      <c r="D89">
        <v>0</v>
      </c>
      <c r="E89">
        <f>SmtRes!AV266</f>
        <v>0</v>
      </c>
      <c r="F89" t="str">
        <f>SmtRes!I266</f>
        <v>91.21.19-033</v>
      </c>
      <c r="G89" t="str">
        <f>SmtRes!K266</f>
        <v>Станок токарно-винторезный</v>
      </c>
      <c r="H89" t="str">
        <f>SmtRes!O266</f>
        <v>маш.-ч</v>
      </c>
      <c r="I89">
        <f>SmtRes!Y266*Source!I87</f>
        <v>1.3800000000000001</v>
      </c>
      <c r="J89">
        <f>SmtRes!AO266</f>
        <v>1</v>
      </c>
      <c r="K89">
        <f>SmtRes!AF266</f>
        <v>18.489999999999998</v>
      </c>
      <c r="L89">
        <f>SmtRes!DB266</f>
        <v>17.010000000000002</v>
      </c>
      <c r="M89">
        <f>ROUND(ROUND(L89*Source!I87, 6)*1, 2)</f>
        <v>25.52</v>
      </c>
      <c r="N89">
        <f>SmtRes!AB266</f>
        <v>130.72</v>
      </c>
      <c r="O89">
        <f>ROUND(ROUND(L89*Source!I87, 6)*SmtRes!DA266, 2)</f>
        <v>180.39</v>
      </c>
      <c r="P89">
        <f>SmtRes!AG266</f>
        <v>10.130000000000001</v>
      </c>
      <c r="Q89">
        <f>SmtRes!DC266</f>
        <v>9.32</v>
      </c>
      <c r="R89">
        <f>ROUND(ROUND(Q89*Source!I87, 6)*1, 2)</f>
        <v>13.98</v>
      </c>
      <c r="S89">
        <f>SmtRes!AC266</f>
        <v>10.130000000000001</v>
      </c>
      <c r="T89">
        <f>ROUND(ROUND(Q89*Source!I87, 6)*SmtRes!AK266, 2)</f>
        <v>13.98</v>
      </c>
      <c r="U89">
        <f>SmtRes!X266</f>
        <v>1984034196</v>
      </c>
      <c r="V89">
        <v>-1677384148</v>
      </c>
      <c r="W89">
        <v>-919023176</v>
      </c>
    </row>
    <row r="90" spans="1:23" x14ac:dyDescent="0.2">
      <c r="A90">
        <f>Source!A87</f>
        <v>17</v>
      </c>
      <c r="C90">
        <v>2</v>
      </c>
      <c r="D90">
        <v>0</v>
      </c>
      <c r="E90">
        <f>SmtRes!AV265</f>
        <v>0</v>
      </c>
      <c r="F90" t="str">
        <f>SmtRes!I265</f>
        <v>91.18.01-012</v>
      </c>
      <c r="G90" t="str">
        <f>SmtRes!K265</f>
        <v>Компрессоры передвижные с электродвигателем давлением 600 кПа (6 ат), производительность до 3,5 м3/мин</v>
      </c>
      <c r="H90" t="str">
        <f>SmtRes!O265</f>
        <v>маш.-ч</v>
      </c>
      <c r="I90">
        <f>SmtRes!Y265*Source!I87</f>
        <v>67.86</v>
      </c>
      <c r="J90">
        <f>SmtRes!AO265</f>
        <v>1</v>
      </c>
      <c r="K90">
        <f>SmtRes!AF265</f>
        <v>32.76</v>
      </c>
      <c r="L90">
        <f>SmtRes!DB265</f>
        <v>1482.06</v>
      </c>
      <c r="M90">
        <f>ROUND(ROUND(L90*Source!I87, 6)*1, 2)</f>
        <v>2223.09</v>
      </c>
      <c r="N90">
        <f>SmtRes!AB265</f>
        <v>231.61</v>
      </c>
      <c r="O90">
        <f>ROUND(ROUND(L90*Source!I87, 6)*SmtRes!DA265, 2)</f>
        <v>15717.25</v>
      </c>
      <c r="P90">
        <f>SmtRes!AG265</f>
        <v>0</v>
      </c>
      <c r="Q90">
        <f>SmtRes!DC265</f>
        <v>0</v>
      </c>
      <c r="R90">
        <f>ROUND(ROUND(Q90*Source!I87, 6)*1, 2)</f>
        <v>0</v>
      </c>
      <c r="S90">
        <f>SmtRes!AC265</f>
        <v>0</v>
      </c>
      <c r="T90">
        <f>ROUND(ROUND(Q90*Source!I87, 6)*SmtRes!AK265, 2)</f>
        <v>0</v>
      </c>
      <c r="U90">
        <f>SmtRes!X265</f>
        <v>1758804053</v>
      </c>
      <c r="V90">
        <v>-206144127</v>
      </c>
      <c r="W90">
        <v>1571607482</v>
      </c>
    </row>
    <row r="91" spans="1:23" x14ac:dyDescent="0.2">
      <c r="A91">
        <f>Source!A87</f>
        <v>17</v>
      </c>
      <c r="C91">
        <v>2</v>
      </c>
      <c r="D91">
        <v>0</v>
      </c>
      <c r="E91">
        <f>SmtRes!AV264</f>
        <v>0</v>
      </c>
      <c r="F91" t="str">
        <f>SmtRes!I264</f>
        <v>91.17.04-233</v>
      </c>
      <c r="G91" t="str">
        <f>SmtRes!K264</f>
        <v>Установки для сварки ручной дуговой (постоянного тока)</v>
      </c>
      <c r="H91" t="str">
        <f>SmtRes!O264</f>
        <v>маш.-ч</v>
      </c>
      <c r="I91">
        <f>SmtRes!Y264*Source!I87</f>
        <v>93.15</v>
      </c>
      <c r="J91">
        <f>SmtRes!AO264</f>
        <v>1</v>
      </c>
      <c r="K91">
        <f>SmtRes!AF264</f>
        <v>8.68</v>
      </c>
      <c r="L91">
        <f>SmtRes!DB264</f>
        <v>539.03</v>
      </c>
      <c r="M91">
        <f>ROUND(ROUND(L91*Source!I87, 6)*1, 2)</f>
        <v>808.55</v>
      </c>
      <c r="N91">
        <f>SmtRes!AB264</f>
        <v>61.37</v>
      </c>
      <c r="O91">
        <f>ROUND(ROUND(L91*Source!I87, 6)*SmtRes!DA264, 2)</f>
        <v>5716.41</v>
      </c>
      <c r="P91">
        <f>SmtRes!AG264</f>
        <v>0</v>
      </c>
      <c r="Q91">
        <f>SmtRes!DC264</f>
        <v>0</v>
      </c>
      <c r="R91">
        <f>ROUND(ROUND(Q91*Source!I87, 6)*1, 2)</f>
        <v>0</v>
      </c>
      <c r="S91">
        <f>SmtRes!AC264</f>
        <v>0</v>
      </c>
      <c r="T91">
        <f>ROUND(ROUND(Q91*Source!I87, 6)*SmtRes!AK264, 2)</f>
        <v>0</v>
      </c>
      <c r="U91">
        <f>SmtRes!X264</f>
        <v>-1277097320</v>
      </c>
      <c r="V91">
        <v>1526331246</v>
      </c>
      <c r="W91">
        <v>803811684</v>
      </c>
    </row>
    <row r="92" spans="1:23" x14ac:dyDescent="0.2">
      <c r="A92">
        <f>Source!A87</f>
        <v>17</v>
      </c>
      <c r="C92">
        <v>2</v>
      </c>
      <c r="D92">
        <v>0</v>
      </c>
      <c r="E92">
        <f>SmtRes!AV263</f>
        <v>0</v>
      </c>
      <c r="F92" t="str">
        <f>SmtRes!I263</f>
        <v>91.17.02-032</v>
      </c>
      <c r="G92" t="str">
        <f>SmtRes!K263</f>
        <v>Дефектоскопы ультразвуковые</v>
      </c>
      <c r="H92" t="str">
        <f>SmtRes!O263</f>
        <v>маш.-ч</v>
      </c>
      <c r="I92">
        <f>SmtRes!Y263*Source!I87</f>
        <v>2.25</v>
      </c>
      <c r="J92">
        <f>SmtRes!AO263</f>
        <v>1</v>
      </c>
      <c r="K92">
        <f>SmtRes!AF263</f>
        <v>7.52</v>
      </c>
      <c r="L92">
        <f>SmtRes!DB263</f>
        <v>11.28</v>
      </c>
      <c r="M92">
        <f>ROUND(ROUND(L92*Source!I87, 6)*1, 2)</f>
        <v>16.920000000000002</v>
      </c>
      <c r="N92">
        <f>SmtRes!AB263</f>
        <v>53.17</v>
      </c>
      <c r="O92">
        <f>ROUND(ROUND(L92*Source!I87, 6)*SmtRes!DA263, 2)</f>
        <v>119.62</v>
      </c>
      <c r="P92">
        <f>SmtRes!AG263</f>
        <v>0</v>
      </c>
      <c r="Q92">
        <f>SmtRes!DC263</f>
        <v>0</v>
      </c>
      <c r="R92">
        <f>ROUND(ROUND(Q92*Source!I87, 6)*1, 2)</f>
        <v>0</v>
      </c>
      <c r="S92">
        <f>SmtRes!AC263</f>
        <v>0</v>
      </c>
      <c r="T92">
        <f>ROUND(ROUND(Q92*Source!I87, 6)*SmtRes!AK263, 2)</f>
        <v>0</v>
      </c>
      <c r="U92">
        <f>SmtRes!X263</f>
        <v>2006915083</v>
      </c>
      <c r="V92">
        <v>-1904739255</v>
      </c>
      <c r="W92">
        <v>793844703</v>
      </c>
    </row>
    <row r="93" spans="1:23" x14ac:dyDescent="0.2">
      <c r="A93">
        <f>Source!A87</f>
        <v>17</v>
      </c>
      <c r="C93">
        <v>2</v>
      </c>
      <c r="D93">
        <v>0</v>
      </c>
      <c r="E93">
        <f>SmtRes!AV262</f>
        <v>0</v>
      </c>
      <c r="F93" t="str">
        <f>SmtRes!I262</f>
        <v>91.14.05-011</v>
      </c>
      <c r="G93" t="str">
        <f>SmtRes!K262</f>
        <v>Полуприцепы общего назначения, грузоподъемность 12 т</v>
      </c>
      <c r="H93" t="str">
        <f>SmtRes!O262</f>
        <v>маш.-ч</v>
      </c>
      <c r="I93">
        <f>SmtRes!Y262*Source!I87</f>
        <v>0.27</v>
      </c>
      <c r="J93">
        <f>SmtRes!AO262</f>
        <v>1</v>
      </c>
      <c r="K93">
        <f>SmtRes!AF262</f>
        <v>12</v>
      </c>
      <c r="L93">
        <f>SmtRes!DB262</f>
        <v>2.16</v>
      </c>
      <c r="M93">
        <f>ROUND(ROUND(L93*Source!I87, 6)*1, 2)</f>
        <v>3.24</v>
      </c>
      <c r="N93">
        <f>SmtRes!AB262</f>
        <v>84.84</v>
      </c>
      <c r="O93">
        <f>ROUND(ROUND(L93*Source!I87, 6)*SmtRes!DA262, 2)</f>
        <v>22.91</v>
      </c>
      <c r="P93">
        <f>SmtRes!AG262</f>
        <v>0</v>
      </c>
      <c r="Q93">
        <f>SmtRes!DC262</f>
        <v>0</v>
      </c>
      <c r="R93">
        <f>ROUND(ROUND(Q93*Source!I87, 6)*1, 2)</f>
        <v>0</v>
      </c>
      <c r="S93">
        <f>SmtRes!AC262</f>
        <v>0</v>
      </c>
      <c r="T93">
        <f>ROUND(ROUND(Q93*Source!I87, 6)*SmtRes!AK262, 2)</f>
        <v>0</v>
      </c>
      <c r="U93">
        <f>SmtRes!X262</f>
        <v>1232549298</v>
      </c>
      <c r="V93">
        <v>-242320133</v>
      </c>
      <c r="W93">
        <v>-530770072</v>
      </c>
    </row>
    <row r="94" spans="1:23" x14ac:dyDescent="0.2">
      <c r="A94">
        <f>Source!A87</f>
        <v>17</v>
      </c>
      <c r="C94">
        <v>2</v>
      </c>
      <c r="D94">
        <v>0</v>
      </c>
      <c r="E94">
        <f>SmtRes!AV261</f>
        <v>0</v>
      </c>
      <c r="F94" t="str">
        <f>SmtRes!I261</f>
        <v>91.14.04-001</v>
      </c>
      <c r="G94" t="str">
        <f>SmtRes!K261</f>
        <v>Тягачи седельные, грузоподъемность 12 т</v>
      </c>
      <c r="H94" t="str">
        <f>SmtRes!O261</f>
        <v>маш.-ч</v>
      </c>
      <c r="I94">
        <f>SmtRes!Y261*Source!I87</f>
        <v>0.27</v>
      </c>
      <c r="J94">
        <f>SmtRes!AO261</f>
        <v>1</v>
      </c>
      <c r="K94">
        <f>SmtRes!AF261</f>
        <v>127.86</v>
      </c>
      <c r="L94">
        <f>SmtRes!DB261</f>
        <v>23.01</v>
      </c>
      <c r="M94">
        <f>ROUND(ROUND(L94*Source!I87, 6)*1, 2)</f>
        <v>34.520000000000003</v>
      </c>
      <c r="N94">
        <f>SmtRes!AB261</f>
        <v>903.97</v>
      </c>
      <c r="O94">
        <f>ROUND(ROUND(L94*Source!I87, 6)*SmtRes!DA261, 2)</f>
        <v>244.02</v>
      </c>
      <c r="P94">
        <f>SmtRes!AG261</f>
        <v>11.84</v>
      </c>
      <c r="Q94">
        <f>SmtRes!DC261</f>
        <v>2.13</v>
      </c>
      <c r="R94">
        <f>ROUND(ROUND(Q94*Source!I87, 6)*1, 2)</f>
        <v>3.2</v>
      </c>
      <c r="S94">
        <f>SmtRes!AC261</f>
        <v>11.84</v>
      </c>
      <c r="T94">
        <f>ROUND(ROUND(Q94*Source!I87, 6)*SmtRes!AK261, 2)</f>
        <v>3.2</v>
      </c>
      <c r="U94">
        <f>SmtRes!X261</f>
        <v>-2019686133</v>
      </c>
      <c r="V94">
        <v>480082204</v>
      </c>
      <c r="W94">
        <v>1802518161</v>
      </c>
    </row>
    <row r="95" spans="1:23" x14ac:dyDescent="0.2">
      <c r="A95">
        <f>Source!A87</f>
        <v>17</v>
      </c>
      <c r="C95">
        <v>2</v>
      </c>
      <c r="D95">
        <v>0</v>
      </c>
      <c r="E95">
        <f>SmtRes!AV260</f>
        <v>0</v>
      </c>
      <c r="F95" t="str">
        <f>SmtRes!I260</f>
        <v>91.06.03-062</v>
      </c>
      <c r="G95" t="str">
        <f>SmtRes!K260</f>
        <v>Лебедки электрические тяговым усилием до 31,39 кН (3,2 т)</v>
      </c>
      <c r="H95" t="str">
        <f>SmtRes!O260</f>
        <v>маш.-ч</v>
      </c>
      <c r="I95">
        <f>SmtRes!Y260*Source!I87</f>
        <v>17.850000000000001</v>
      </c>
      <c r="J95">
        <f>SmtRes!AO260</f>
        <v>1</v>
      </c>
      <c r="K95">
        <f>SmtRes!AF260</f>
        <v>6.99</v>
      </c>
      <c r="L95">
        <f>SmtRes!DB260</f>
        <v>83.18</v>
      </c>
      <c r="M95">
        <f>ROUND(ROUND(L95*Source!I87, 6)*1, 2)</f>
        <v>124.77</v>
      </c>
      <c r="N95">
        <f>SmtRes!AB260</f>
        <v>49.42</v>
      </c>
      <c r="O95">
        <f>ROUND(ROUND(L95*Source!I87, 6)*SmtRes!DA260, 2)</f>
        <v>882.12</v>
      </c>
      <c r="P95">
        <f>SmtRes!AG260</f>
        <v>0</v>
      </c>
      <c r="Q95">
        <f>SmtRes!DC260</f>
        <v>0</v>
      </c>
      <c r="R95">
        <f>ROUND(ROUND(Q95*Source!I87, 6)*1, 2)</f>
        <v>0</v>
      </c>
      <c r="S95">
        <f>SmtRes!AC260</f>
        <v>0</v>
      </c>
      <c r="T95">
        <f>ROUND(ROUND(Q95*Source!I87, 6)*SmtRes!AK260, 2)</f>
        <v>0</v>
      </c>
      <c r="U95">
        <f>SmtRes!X260</f>
        <v>-1684488578</v>
      </c>
      <c r="V95">
        <v>-1513977457</v>
      </c>
      <c r="W95">
        <v>-718075602</v>
      </c>
    </row>
    <row r="96" spans="1:23" x14ac:dyDescent="0.2">
      <c r="A96">
        <f>Source!A87</f>
        <v>17</v>
      </c>
      <c r="C96">
        <v>2</v>
      </c>
      <c r="D96">
        <v>0</v>
      </c>
      <c r="E96">
        <f>SmtRes!AV259</f>
        <v>0</v>
      </c>
      <c r="F96" t="str">
        <f>SmtRes!I259</f>
        <v>91.05.06-007</v>
      </c>
      <c r="G96" t="str">
        <f>SmtRes!K259</f>
        <v>Краны на гусеничном ходу, грузоподъемность 25 т</v>
      </c>
      <c r="H96" t="str">
        <f>SmtRes!O259</f>
        <v>маш.-ч</v>
      </c>
      <c r="I96">
        <f>SmtRes!Y259*Source!I87</f>
        <v>7.125</v>
      </c>
      <c r="J96">
        <f>SmtRes!AO259</f>
        <v>1</v>
      </c>
      <c r="K96">
        <f>SmtRes!AF259</f>
        <v>113.19</v>
      </c>
      <c r="L96">
        <f>SmtRes!DB259</f>
        <v>537.65</v>
      </c>
      <c r="M96">
        <f>ROUND(ROUND(L96*Source!I87, 6)*1, 2)</f>
        <v>806.48</v>
      </c>
      <c r="N96">
        <f>SmtRes!AB259</f>
        <v>800.25</v>
      </c>
      <c r="O96">
        <f>ROUND(ROUND(L96*Source!I87, 6)*SmtRes!DA259, 2)</f>
        <v>5701.78</v>
      </c>
      <c r="P96">
        <f>SmtRes!AG259</f>
        <v>11.84</v>
      </c>
      <c r="Q96">
        <f>SmtRes!DC259</f>
        <v>56.24</v>
      </c>
      <c r="R96">
        <f>ROUND(ROUND(Q96*Source!I87, 6)*1, 2)</f>
        <v>84.36</v>
      </c>
      <c r="S96">
        <f>SmtRes!AC259</f>
        <v>11.84</v>
      </c>
      <c r="T96">
        <f>ROUND(ROUND(Q96*Source!I87, 6)*SmtRes!AK259, 2)</f>
        <v>84.36</v>
      </c>
      <c r="U96">
        <f>SmtRes!X259</f>
        <v>1922779253</v>
      </c>
      <c r="V96">
        <v>1126073748</v>
      </c>
      <c r="W96">
        <v>1767853546</v>
      </c>
    </row>
    <row r="97" spans="1:23" x14ac:dyDescent="0.2">
      <c r="A97">
        <f>Source!A87</f>
        <v>17</v>
      </c>
      <c r="C97">
        <v>1</v>
      </c>
      <c r="D97">
        <v>0</v>
      </c>
      <c r="E97">
        <f>SmtRes!AV257</f>
        <v>1</v>
      </c>
      <c r="F97" t="str">
        <f>SmtRes!I257</f>
        <v>1-100-49-82</v>
      </c>
      <c r="G97" t="str">
        <f>SmtRes!K257</f>
        <v>Рабочий среднего разряда 4.9</v>
      </c>
      <c r="H97" t="str">
        <f>SmtRes!O257</f>
        <v>чел.-ч.</v>
      </c>
      <c r="I97">
        <f>SmtRes!Y257*Source!I87</f>
        <v>379.5</v>
      </c>
      <c r="J97">
        <f>SmtRes!AO257</f>
        <v>1</v>
      </c>
      <c r="K97">
        <f>SmtRes!AH257</f>
        <v>9.77</v>
      </c>
      <c r="L97">
        <f>SmtRes!DB257</f>
        <v>2471.81</v>
      </c>
      <c r="M97">
        <f>ROUND(ROUND(L97*Source!I87, 6)*1, 2)</f>
        <v>3707.72</v>
      </c>
      <c r="N97">
        <f>SmtRes!AD257</f>
        <v>69.069999999999993</v>
      </c>
      <c r="O97">
        <f>ROUND(ROUND(L97*Source!I87, 6)*SmtRes!DA257, 2)</f>
        <v>26213.55</v>
      </c>
      <c r="P97">
        <f>SmtRes!AG257</f>
        <v>0</v>
      </c>
      <c r="Q97">
        <f>SmtRes!DC257</f>
        <v>0</v>
      </c>
      <c r="R97">
        <f>ROUND(ROUND(Q97*Source!I87, 6)*1, 2)</f>
        <v>0</v>
      </c>
      <c r="S97">
        <f>SmtRes!AC257</f>
        <v>0</v>
      </c>
      <c r="T97">
        <f>ROUND(ROUND(Q97*Source!I87, 6)*SmtRes!AK257, 2)</f>
        <v>0</v>
      </c>
      <c r="U97">
        <f>SmtRes!X257</f>
        <v>-1674563382</v>
      </c>
      <c r="V97">
        <v>-495356034</v>
      </c>
      <c r="W97">
        <v>1732609508</v>
      </c>
    </row>
    <row r="98" spans="1:23" x14ac:dyDescent="0.2">
      <c r="A98">
        <f>Source!A89</f>
        <v>17</v>
      </c>
      <c r="C98">
        <v>3</v>
      </c>
      <c r="D98">
        <v>0</v>
      </c>
      <c r="E98">
        <f>SmtRes!AV300</f>
        <v>0</v>
      </c>
      <c r="F98" t="str">
        <f>SmtRes!I300</f>
        <v>999-9950</v>
      </c>
      <c r="G98" t="str">
        <f>SmtRes!K300</f>
        <v>Вспомогательные ненормируемые материалы (2% от ОЗП)</v>
      </c>
      <c r="H98" t="str">
        <f>SmtRes!O300</f>
        <v>РУБ</v>
      </c>
      <c r="I98">
        <f>SmtRes!Y300*Source!I89</f>
        <v>33.407639999999994</v>
      </c>
      <c r="J98">
        <f>SmtRes!AO300</f>
        <v>1</v>
      </c>
      <c r="K98">
        <f>SmtRes!AE300</f>
        <v>1</v>
      </c>
      <c r="L98">
        <f>SmtRes!DB300</f>
        <v>34.369999999999997</v>
      </c>
      <c r="M98">
        <f>ROUND(ROUND(L98*Source!I89, 6)*1, 2)</f>
        <v>33.409999999999997</v>
      </c>
      <c r="N98">
        <f>SmtRes!AA300</f>
        <v>1</v>
      </c>
      <c r="O98">
        <f>ROUND(ROUND(L98*Source!I89, 6)*SmtRes!DA300, 2)</f>
        <v>33.409999999999997</v>
      </c>
      <c r="P98">
        <f>SmtRes!AG300</f>
        <v>0</v>
      </c>
      <c r="Q98">
        <f>SmtRes!DC300</f>
        <v>0</v>
      </c>
      <c r="R98">
        <f>ROUND(ROUND(Q98*Source!I89, 6)*1, 2)</f>
        <v>0</v>
      </c>
      <c r="S98">
        <f>SmtRes!AC300</f>
        <v>0</v>
      </c>
      <c r="T98">
        <f>ROUND(ROUND(Q98*Source!I89, 6)*SmtRes!AK300, 2)</f>
        <v>0</v>
      </c>
      <c r="U98">
        <f>SmtRes!X300</f>
        <v>-1731369543</v>
      </c>
      <c r="V98">
        <v>-1976923909</v>
      </c>
      <c r="W98">
        <v>-1976923909</v>
      </c>
    </row>
    <row r="99" spans="1:23" x14ac:dyDescent="0.2">
      <c r="A99">
        <f>Source!A89</f>
        <v>17</v>
      </c>
      <c r="C99">
        <v>3</v>
      </c>
      <c r="D99">
        <v>0</v>
      </c>
      <c r="E99">
        <f>SmtRes!AV299</f>
        <v>0</v>
      </c>
      <c r="F99" t="str">
        <f>SmtRes!I299</f>
        <v>01.7.11.07-0040</v>
      </c>
      <c r="G99" t="str">
        <f>SmtRes!K299</f>
        <v>Электроды диаметром 4 мм Э50А</v>
      </c>
      <c r="H99" t="str">
        <f>SmtRes!O299</f>
        <v>т</v>
      </c>
      <c r="I99">
        <f>SmtRes!Y299*Source!I89</f>
        <v>1.663092E-2</v>
      </c>
      <c r="J99">
        <f>SmtRes!AO299</f>
        <v>1</v>
      </c>
      <c r="K99">
        <f>SmtRes!AE299</f>
        <v>12824.48</v>
      </c>
      <c r="L99">
        <f>SmtRes!DB299</f>
        <v>219.43</v>
      </c>
      <c r="M99">
        <f>ROUND(ROUND(L99*Source!I89, 6)*1, 2)</f>
        <v>213.29</v>
      </c>
      <c r="N99">
        <f>SmtRes!AA299</f>
        <v>90669.07</v>
      </c>
      <c r="O99">
        <f>ROUND(ROUND(L99*Source!I89, 6)*SmtRes!DA299, 2)</f>
        <v>1507.93</v>
      </c>
      <c r="P99">
        <f>SmtRes!AG299</f>
        <v>0</v>
      </c>
      <c r="Q99">
        <f>SmtRes!DC299</f>
        <v>0</v>
      </c>
      <c r="R99">
        <f>ROUND(ROUND(Q99*Source!I89, 6)*1, 2)</f>
        <v>0</v>
      </c>
      <c r="S99">
        <f>SmtRes!AC299</f>
        <v>0</v>
      </c>
      <c r="T99">
        <f>ROUND(ROUND(Q99*Source!I89, 6)*SmtRes!AK299, 2)</f>
        <v>0</v>
      </c>
      <c r="U99">
        <f>SmtRes!X299</f>
        <v>-1204589871</v>
      </c>
      <c r="V99">
        <v>-1187280466</v>
      </c>
      <c r="W99">
        <v>879903946</v>
      </c>
    </row>
    <row r="100" spans="1:23" x14ac:dyDescent="0.2">
      <c r="A100">
        <f>Source!A89</f>
        <v>17</v>
      </c>
      <c r="C100">
        <v>3</v>
      </c>
      <c r="D100">
        <v>0</v>
      </c>
      <c r="E100">
        <f>SmtRes!AV298</f>
        <v>0</v>
      </c>
      <c r="F100" t="str">
        <f>SmtRes!I298</f>
        <v>01.3.02.02-0002</v>
      </c>
      <c r="G100" t="str">
        <f>SmtRes!K298</f>
        <v>Аргон газообразный, сорт высший</v>
      </c>
      <c r="H100" t="str">
        <f>SmtRes!O298</f>
        <v>м3</v>
      </c>
      <c r="I100">
        <f>SmtRes!Y298*Source!I89</f>
        <v>1.3413599999999999</v>
      </c>
      <c r="J100">
        <f>SmtRes!AO298</f>
        <v>1</v>
      </c>
      <c r="K100">
        <f>SmtRes!AE298</f>
        <v>23.41</v>
      </c>
      <c r="L100">
        <f>SmtRes!DB298</f>
        <v>32.31</v>
      </c>
      <c r="M100">
        <f>ROUND(ROUND(L100*Source!I89, 6)*1, 2)</f>
        <v>31.41</v>
      </c>
      <c r="N100">
        <f>SmtRes!AA298</f>
        <v>165.51</v>
      </c>
      <c r="O100">
        <f>ROUND(ROUND(L100*Source!I89, 6)*SmtRes!DA298, 2)</f>
        <v>222.04</v>
      </c>
      <c r="P100">
        <f>SmtRes!AG298</f>
        <v>0</v>
      </c>
      <c r="Q100">
        <f>SmtRes!DC298</f>
        <v>0</v>
      </c>
      <c r="R100">
        <f>ROUND(ROUND(Q100*Source!I89, 6)*1, 2)</f>
        <v>0</v>
      </c>
      <c r="S100">
        <f>SmtRes!AC298</f>
        <v>0</v>
      </c>
      <c r="T100">
        <f>ROUND(ROUND(Q100*Source!I89, 6)*SmtRes!AK298, 2)</f>
        <v>0</v>
      </c>
      <c r="U100">
        <f>SmtRes!X298</f>
        <v>-1718793076</v>
      </c>
      <c r="V100">
        <v>331812596</v>
      </c>
      <c r="W100">
        <v>740543675</v>
      </c>
    </row>
    <row r="101" spans="1:23" x14ac:dyDescent="0.2">
      <c r="A101">
        <f>Source!A89</f>
        <v>17</v>
      </c>
      <c r="C101">
        <v>2</v>
      </c>
      <c r="D101">
        <v>0</v>
      </c>
      <c r="E101">
        <f>SmtRes!AV297</f>
        <v>0</v>
      </c>
      <c r="F101" t="str">
        <f>SmtRes!I297</f>
        <v>91.21.19-033</v>
      </c>
      <c r="G101" t="str">
        <f>SmtRes!K297</f>
        <v>Станок токарно-винторезный</v>
      </c>
      <c r="H101" t="str">
        <f>SmtRes!O297</f>
        <v>маш.-ч</v>
      </c>
      <c r="I101">
        <f>SmtRes!Y297*Source!I89</f>
        <v>4.0046400000000002</v>
      </c>
      <c r="J101">
        <f>SmtRes!AO297</f>
        <v>1</v>
      </c>
      <c r="K101">
        <f>SmtRes!AF297</f>
        <v>18.489999999999998</v>
      </c>
      <c r="L101">
        <f>SmtRes!DB297</f>
        <v>76.180000000000007</v>
      </c>
      <c r="M101">
        <f>ROUND(ROUND(L101*Source!I89, 6)*1, 2)</f>
        <v>74.05</v>
      </c>
      <c r="N101">
        <f>SmtRes!AB297</f>
        <v>130.72</v>
      </c>
      <c r="O101">
        <f>ROUND(ROUND(L101*Source!I89, 6)*SmtRes!DA297, 2)</f>
        <v>523.51</v>
      </c>
      <c r="P101">
        <f>SmtRes!AG297</f>
        <v>10.130000000000001</v>
      </c>
      <c r="Q101">
        <f>SmtRes!DC297</f>
        <v>41.74</v>
      </c>
      <c r="R101">
        <f>ROUND(ROUND(Q101*Source!I89, 6)*1, 2)</f>
        <v>40.57</v>
      </c>
      <c r="S101">
        <f>SmtRes!AC297</f>
        <v>10.130000000000001</v>
      </c>
      <c r="T101">
        <f>ROUND(ROUND(Q101*Source!I89, 6)*SmtRes!AK297, 2)</f>
        <v>40.57</v>
      </c>
      <c r="U101">
        <f>SmtRes!X297</f>
        <v>1984034196</v>
      </c>
      <c r="V101">
        <v>-1677384148</v>
      </c>
      <c r="W101">
        <v>-919023176</v>
      </c>
    </row>
    <row r="102" spans="1:23" x14ac:dyDescent="0.2">
      <c r="A102">
        <f>Source!A89</f>
        <v>17</v>
      </c>
      <c r="C102">
        <v>2</v>
      </c>
      <c r="D102">
        <v>0</v>
      </c>
      <c r="E102">
        <f>SmtRes!AV296</f>
        <v>0</v>
      </c>
      <c r="F102" t="str">
        <f>SmtRes!I296</f>
        <v>91.17.04-233</v>
      </c>
      <c r="G102" t="str">
        <f>SmtRes!K296</f>
        <v>Установки для сварки ручной дуговой (постоянного тока)</v>
      </c>
      <c r="H102" t="str">
        <f>SmtRes!O296</f>
        <v>маш.-ч</v>
      </c>
      <c r="I102">
        <f>SmtRes!Y296*Source!I89</f>
        <v>52.5852</v>
      </c>
      <c r="J102">
        <f>SmtRes!AO296</f>
        <v>1</v>
      </c>
      <c r="K102">
        <f>SmtRes!AF296</f>
        <v>8.68</v>
      </c>
      <c r="L102">
        <f>SmtRes!DB296</f>
        <v>469.59</v>
      </c>
      <c r="M102">
        <f>ROUND(ROUND(L102*Source!I89, 6)*1, 2)</f>
        <v>456.44</v>
      </c>
      <c r="N102">
        <f>SmtRes!AB296</f>
        <v>61.37</v>
      </c>
      <c r="O102">
        <f>ROUND(ROUND(L102*Source!I89, 6)*SmtRes!DA296, 2)</f>
        <v>3227.04</v>
      </c>
      <c r="P102">
        <f>SmtRes!AG296</f>
        <v>0</v>
      </c>
      <c r="Q102">
        <f>SmtRes!DC296</f>
        <v>0</v>
      </c>
      <c r="R102">
        <f>ROUND(ROUND(Q102*Source!I89, 6)*1, 2)</f>
        <v>0</v>
      </c>
      <c r="S102">
        <f>SmtRes!AC296</f>
        <v>0</v>
      </c>
      <c r="T102">
        <f>ROUND(ROUND(Q102*Source!I89, 6)*SmtRes!AK296, 2)</f>
        <v>0</v>
      </c>
      <c r="U102">
        <f>SmtRes!X296</f>
        <v>-1277097320</v>
      </c>
      <c r="V102">
        <v>1526331246</v>
      </c>
      <c r="W102">
        <v>803811684</v>
      </c>
    </row>
    <row r="103" spans="1:23" x14ac:dyDescent="0.2">
      <c r="A103">
        <f>Source!A89</f>
        <v>17</v>
      </c>
      <c r="C103">
        <v>2</v>
      </c>
      <c r="D103">
        <v>0</v>
      </c>
      <c r="E103">
        <f>SmtRes!AV295</f>
        <v>0</v>
      </c>
      <c r="F103" t="str">
        <f>SmtRes!I295</f>
        <v>91.17.02-032</v>
      </c>
      <c r="G103" t="str">
        <f>SmtRes!K295</f>
        <v>Дефектоскопы ультразвуковые</v>
      </c>
      <c r="H103" t="str">
        <f>SmtRes!O295</f>
        <v>маш.-ч</v>
      </c>
      <c r="I103">
        <f>SmtRes!Y295*Source!I89</f>
        <v>1.4288399999999999</v>
      </c>
      <c r="J103">
        <f>SmtRes!AO295</f>
        <v>1</v>
      </c>
      <c r="K103">
        <f>SmtRes!AF295</f>
        <v>7.52</v>
      </c>
      <c r="L103">
        <f>SmtRes!DB295</f>
        <v>11.05</v>
      </c>
      <c r="M103">
        <f>ROUND(ROUND(L103*Source!I89, 6)*1, 2)</f>
        <v>10.74</v>
      </c>
      <c r="N103">
        <f>SmtRes!AB295</f>
        <v>53.17</v>
      </c>
      <c r="O103">
        <f>ROUND(ROUND(L103*Source!I89, 6)*SmtRes!DA295, 2)</f>
        <v>75.94</v>
      </c>
      <c r="P103">
        <f>SmtRes!AG295</f>
        <v>0</v>
      </c>
      <c r="Q103">
        <f>SmtRes!DC295</f>
        <v>0</v>
      </c>
      <c r="R103">
        <f>ROUND(ROUND(Q103*Source!I89, 6)*1, 2)</f>
        <v>0</v>
      </c>
      <c r="S103">
        <f>SmtRes!AC295</f>
        <v>0</v>
      </c>
      <c r="T103">
        <f>ROUND(ROUND(Q103*Source!I89, 6)*SmtRes!AK295, 2)</f>
        <v>0</v>
      </c>
      <c r="U103">
        <f>SmtRes!X295</f>
        <v>2006915083</v>
      </c>
      <c r="V103">
        <v>-1904739255</v>
      </c>
      <c r="W103">
        <v>793844703</v>
      </c>
    </row>
    <row r="104" spans="1:23" x14ac:dyDescent="0.2">
      <c r="A104">
        <f>Source!A89</f>
        <v>17</v>
      </c>
      <c r="C104">
        <v>2</v>
      </c>
      <c r="D104">
        <v>0</v>
      </c>
      <c r="E104">
        <f>SmtRes!AV294</f>
        <v>0</v>
      </c>
      <c r="F104" t="str">
        <f>SmtRes!I294</f>
        <v>91.14.05-011</v>
      </c>
      <c r="G104" t="str">
        <f>SmtRes!K294</f>
        <v>Полуприцепы общего назначения, грузоподъемность 12 т</v>
      </c>
      <c r="H104" t="str">
        <f>SmtRes!O294</f>
        <v>маш.-ч</v>
      </c>
      <c r="I104">
        <f>SmtRes!Y294*Source!I89</f>
        <v>0.16524</v>
      </c>
      <c r="J104">
        <f>SmtRes!AO294</f>
        <v>1</v>
      </c>
      <c r="K104">
        <f>SmtRes!AF294</f>
        <v>12</v>
      </c>
      <c r="L104">
        <f>SmtRes!DB294</f>
        <v>2.04</v>
      </c>
      <c r="M104">
        <f>ROUND(ROUND(L104*Source!I89, 6)*1, 2)</f>
        <v>1.98</v>
      </c>
      <c r="N104">
        <f>SmtRes!AB294</f>
        <v>84.84</v>
      </c>
      <c r="O104">
        <f>ROUND(ROUND(L104*Source!I89, 6)*SmtRes!DA294, 2)</f>
        <v>14.02</v>
      </c>
      <c r="P104">
        <f>SmtRes!AG294</f>
        <v>0</v>
      </c>
      <c r="Q104">
        <f>SmtRes!DC294</f>
        <v>0</v>
      </c>
      <c r="R104">
        <f>ROUND(ROUND(Q104*Source!I89, 6)*1, 2)</f>
        <v>0</v>
      </c>
      <c r="S104">
        <f>SmtRes!AC294</f>
        <v>0</v>
      </c>
      <c r="T104">
        <f>ROUND(ROUND(Q104*Source!I89, 6)*SmtRes!AK294, 2)</f>
        <v>0</v>
      </c>
      <c r="U104">
        <f>SmtRes!X294</f>
        <v>1232549298</v>
      </c>
      <c r="V104">
        <v>-242320133</v>
      </c>
      <c r="W104">
        <v>-530770072</v>
      </c>
    </row>
    <row r="105" spans="1:23" x14ac:dyDescent="0.2">
      <c r="A105">
        <f>Source!A89</f>
        <v>17</v>
      </c>
      <c r="C105">
        <v>2</v>
      </c>
      <c r="D105">
        <v>0</v>
      </c>
      <c r="E105">
        <f>SmtRes!AV293</f>
        <v>0</v>
      </c>
      <c r="F105" t="str">
        <f>SmtRes!I293</f>
        <v>91.14.04-001</v>
      </c>
      <c r="G105" t="str">
        <f>SmtRes!K293</f>
        <v>Тягачи седельные, грузоподъемность 12 т</v>
      </c>
      <c r="H105" t="str">
        <f>SmtRes!O293</f>
        <v>маш.-ч</v>
      </c>
      <c r="I105">
        <f>SmtRes!Y293*Source!I89</f>
        <v>0.16524</v>
      </c>
      <c r="J105">
        <f>SmtRes!AO293</f>
        <v>1</v>
      </c>
      <c r="K105">
        <f>SmtRes!AF293</f>
        <v>127.86</v>
      </c>
      <c r="L105">
        <f>SmtRes!DB293</f>
        <v>21.74</v>
      </c>
      <c r="M105">
        <f>ROUND(ROUND(L105*Source!I89, 6)*1, 2)</f>
        <v>21.13</v>
      </c>
      <c r="N105">
        <f>SmtRes!AB293</f>
        <v>903.97</v>
      </c>
      <c r="O105">
        <f>ROUND(ROUND(L105*Source!I89, 6)*SmtRes!DA293, 2)</f>
        <v>149.4</v>
      </c>
      <c r="P105">
        <f>SmtRes!AG293</f>
        <v>11.84</v>
      </c>
      <c r="Q105">
        <f>SmtRes!DC293</f>
        <v>2.0099999999999998</v>
      </c>
      <c r="R105">
        <f>ROUND(ROUND(Q105*Source!I89, 6)*1, 2)</f>
        <v>1.95</v>
      </c>
      <c r="S105">
        <f>SmtRes!AC293</f>
        <v>11.84</v>
      </c>
      <c r="T105">
        <f>ROUND(ROUND(Q105*Source!I89, 6)*SmtRes!AK293, 2)</f>
        <v>1.95</v>
      </c>
      <c r="U105">
        <f>SmtRes!X293</f>
        <v>-2019686133</v>
      </c>
      <c r="V105">
        <v>480082204</v>
      </c>
      <c r="W105">
        <v>1802518161</v>
      </c>
    </row>
    <row r="106" spans="1:23" x14ac:dyDescent="0.2">
      <c r="A106">
        <f>Source!A89</f>
        <v>17</v>
      </c>
      <c r="C106">
        <v>2</v>
      </c>
      <c r="D106">
        <v>0</v>
      </c>
      <c r="E106">
        <f>SmtRes!AV292</f>
        <v>0</v>
      </c>
      <c r="F106" t="str">
        <f>SmtRes!I292</f>
        <v>91.06.03-062</v>
      </c>
      <c r="G106" t="str">
        <f>SmtRes!K292</f>
        <v>Лебедки электрические тяговым усилием до 31,39 кН (3,2 т)</v>
      </c>
      <c r="H106" t="str">
        <f>SmtRes!O292</f>
        <v>маш.-ч</v>
      </c>
      <c r="I106">
        <f>SmtRes!Y292*Source!I89</f>
        <v>7.4649599999999996</v>
      </c>
      <c r="J106">
        <f>SmtRes!AO292</f>
        <v>1</v>
      </c>
      <c r="K106">
        <f>SmtRes!AF292</f>
        <v>6.99</v>
      </c>
      <c r="L106">
        <f>SmtRes!DB292</f>
        <v>53.68</v>
      </c>
      <c r="M106">
        <f>ROUND(ROUND(L106*Source!I89, 6)*1, 2)</f>
        <v>52.18</v>
      </c>
      <c r="N106">
        <f>SmtRes!AB292</f>
        <v>49.42</v>
      </c>
      <c r="O106">
        <f>ROUND(ROUND(L106*Source!I89, 6)*SmtRes!DA292, 2)</f>
        <v>368.89</v>
      </c>
      <c r="P106">
        <f>SmtRes!AG292</f>
        <v>0</v>
      </c>
      <c r="Q106">
        <f>SmtRes!DC292</f>
        <v>0</v>
      </c>
      <c r="R106">
        <f>ROUND(ROUND(Q106*Source!I89, 6)*1, 2)</f>
        <v>0</v>
      </c>
      <c r="S106">
        <f>SmtRes!AC292</f>
        <v>0</v>
      </c>
      <c r="T106">
        <f>ROUND(ROUND(Q106*Source!I89, 6)*SmtRes!AK292, 2)</f>
        <v>0</v>
      </c>
      <c r="U106">
        <f>SmtRes!X292</f>
        <v>-1684488578</v>
      </c>
      <c r="V106">
        <v>-1513977457</v>
      </c>
      <c r="W106">
        <v>-718075602</v>
      </c>
    </row>
    <row r="107" spans="1:23" x14ac:dyDescent="0.2">
      <c r="A107">
        <f>Source!A89</f>
        <v>17</v>
      </c>
      <c r="C107">
        <v>2</v>
      </c>
      <c r="D107">
        <v>0</v>
      </c>
      <c r="E107">
        <f>SmtRes!AV291</f>
        <v>0</v>
      </c>
      <c r="F107" t="str">
        <f>SmtRes!I291</f>
        <v>91.05.05-014</v>
      </c>
      <c r="G107" t="str">
        <f>SmtRes!K291</f>
        <v>Краны на автомобильном ходу, грузоподъемность 10 т</v>
      </c>
      <c r="H107" t="str">
        <f>SmtRes!O291</f>
        <v>маш.-ч</v>
      </c>
      <c r="I107">
        <f>SmtRes!Y291*Source!I89</f>
        <v>0.16524</v>
      </c>
      <c r="J107">
        <f>SmtRes!AO291</f>
        <v>1</v>
      </c>
      <c r="K107">
        <f>SmtRes!AF291</f>
        <v>112.77</v>
      </c>
      <c r="L107">
        <f>SmtRes!DB291</f>
        <v>19.170000000000002</v>
      </c>
      <c r="M107">
        <f>ROUND(ROUND(L107*Source!I89, 6)*1, 2)</f>
        <v>18.63</v>
      </c>
      <c r="N107">
        <f>SmtRes!AB291</f>
        <v>797.28</v>
      </c>
      <c r="O107">
        <f>ROUND(ROUND(L107*Source!I89, 6)*SmtRes!DA291, 2)</f>
        <v>131.74</v>
      </c>
      <c r="P107">
        <f>SmtRes!AG291</f>
        <v>11.84</v>
      </c>
      <c r="Q107">
        <f>SmtRes!DC291</f>
        <v>2.0099999999999998</v>
      </c>
      <c r="R107">
        <f>ROUND(ROUND(Q107*Source!I89, 6)*1, 2)</f>
        <v>1.95</v>
      </c>
      <c r="S107">
        <f>SmtRes!AC291</f>
        <v>11.84</v>
      </c>
      <c r="T107">
        <f>ROUND(ROUND(Q107*Source!I89, 6)*SmtRes!AK291, 2)</f>
        <v>1.95</v>
      </c>
      <c r="U107">
        <f>SmtRes!X291</f>
        <v>903590057</v>
      </c>
      <c r="V107">
        <v>1764324061</v>
      </c>
      <c r="W107">
        <v>1427555303</v>
      </c>
    </row>
    <row r="108" spans="1:23" x14ac:dyDescent="0.2">
      <c r="A108">
        <f>Source!A89</f>
        <v>17</v>
      </c>
      <c r="C108">
        <v>1</v>
      </c>
      <c r="D108">
        <v>0</v>
      </c>
      <c r="E108">
        <f>SmtRes!AV289</f>
        <v>1</v>
      </c>
      <c r="F108" t="str">
        <f>SmtRes!I289</f>
        <v>1-100-45-82</v>
      </c>
      <c r="G108" t="str">
        <f>SmtRes!K289</f>
        <v>Рабочий среднего разряда 4.5</v>
      </c>
      <c r="H108" t="str">
        <f>SmtRes!O289</f>
        <v>чел.-ч.</v>
      </c>
      <c r="I108">
        <f>SmtRes!Y289*Source!I89</f>
        <v>180.792</v>
      </c>
      <c r="J108">
        <f>SmtRes!AO289</f>
        <v>1</v>
      </c>
      <c r="K108">
        <f>SmtRes!AH289</f>
        <v>9.24</v>
      </c>
      <c r="L108">
        <f>SmtRes!DB289</f>
        <v>1718.64</v>
      </c>
      <c r="M108">
        <f>ROUND(ROUND(L108*Source!I89, 6)*1, 2)</f>
        <v>1670.52</v>
      </c>
      <c r="N108">
        <f>SmtRes!AD289</f>
        <v>65.33</v>
      </c>
      <c r="O108">
        <f>ROUND(ROUND(L108*Source!I89, 6)*SmtRes!DA289, 2)</f>
        <v>11810.56</v>
      </c>
      <c r="P108">
        <f>SmtRes!AG289</f>
        <v>0</v>
      </c>
      <c r="Q108">
        <f>SmtRes!DC289</f>
        <v>0</v>
      </c>
      <c r="R108">
        <f>ROUND(ROUND(Q108*Source!I89, 6)*1, 2)</f>
        <v>0</v>
      </c>
      <c r="S108">
        <f>SmtRes!AC289</f>
        <v>0</v>
      </c>
      <c r="T108">
        <f>ROUND(ROUND(Q108*Source!I89, 6)*SmtRes!AK289, 2)</f>
        <v>0</v>
      </c>
      <c r="U108">
        <f>SmtRes!X289</f>
        <v>1554607928</v>
      </c>
      <c r="V108">
        <v>-276706783</v>
      </c>
      <c r="W108">
        <v>-672364426</v>
      </c>
    </row>
    <row r="109" spans="1:23" x14ac:dyDescent="0.2">
      <c r="A109">
        <f>Source!A91</f>
        <v>17</v>
      </c>
      <c r="C109">
        <v>3</v>
      </c>
      <c r="D109">
        <v>0</v>
      </c>
      <c r="E109">
        <f>SmtRes!AV342</f>
        <v>0</v>
      </c>
      <c r="F109" t="str">
        <f>SmtRes!I342</f>
        <v>14.5.09.07-0029</v>
      </c>
      <c r="G109" t="str">
        <f>SmtRes!K342</f>
        <v>Растворитель марки Р-4</v>
      </c>
      <c r="H109" t="str">
        <f>SmtRes!O342</f>
        <v>т</v>
      </c>
      <c r="I109">
        <f>SmtRes!Y342*Source!I91</f>
        <v>7.1999999999999994E-4</v>
      </c>
      <c r="J109">
        <f>SmtRes!AO342</f>
        <v>1</v>
      </c>
      <c r="K109">
        <f>SmtRes!AE342</f>
        <v>11149.43</v>
      </c>
      <c r="L109">
        <f>SmtRes!DB342</f>
        <v>6.69</v>
      </c>
      <c r="M109">
        <f>ROUND(ROUND(L109*Source!I91, 6)*1, 2)</f>
        <v>8.0299999999999994</v>
      </c>
      <c r="N109">
        <f>SmtRes!AA342</f>
        <v>78826.47</v>
      </c>
      <c r="O109">
        <f>ROUND(ROUND(L109*Source!I91, 6)*SmtRes!DA342, 2)</f>
        <v>56.76</v>
      </c>
      <c r="P109">
        <f>SmtRes!AG342</f>
        <v>0</v>
      </c>
      <c r="Q109">
        <f>SmtRes!DC342</f>
        <v>0</v>
      </c>
      <c r="R109">
        <f>ROUND(ROUND(Q109*Source!I91, 6)*1, 2)</f>
        <v>0</v>
      </c>
      <c r="S109">
        <f>SmtRes!AC342</f>
        <v>0</v>
      </c>
      <c r="T109">
        <f>ROUND(ROUND(Q109*Source!I91, 6)*SmtRes!AK342, 2)</f>
        <v>0</v>
      </c>
      <c r="U109">
        <f>SmtRes!X342</f>
        <v>-296986458</v>
      </c>
      <c r="V109">
        <v>-1741398169</v>
      </c>
      <c r="W109">
        <v>1015178004</v>
      </c>
    </row>
    <row r="110" spans="1:23" x14ac:dyDescent="0.2">
      <c r="A110">
        <f>Source!A91</f>
        <v>17</v>
      </c>
      <c r="C110">
        <v>3</v>
      </c>
      <c r="D110">
        <v>0</v>
      </c>
      <c r="E110">
        <f>SmtRes!AV341</f>
        <v>0</v>
      </c>
      <c r="F110" t="str">
        <f>SmtRes!I341</f>
        <v>14.4.01.01-0003</v>
      </c>
      <c r="G110" t="str">
        <f>SmtRes!K341</f>
        <v>Грунтовка ГФ-021 красно-коричневая</v>
      </c>
      <c r="H110" t="str">
        <f>SmtRes!O341</f>
        <v>т</v>
      </c>
      <c r="I110">
        <f>SmtRes!Y341*Source!I91</f>
        <v>3.7199999999999999E-4</v>
      </c>
      <c r="J110">
        <f>SmtRes!AO341</f>
        <v>1</v>
      </c>
      <c r="K110">
        <f>SmtRes!AE341</f>
        <v>12560.85</v>
      </c>
      <c r="L110">
        <f>SmtRes!DB341</f>
        <v>3.89</v>
      </c>
      <c r="M110">
        <f>ROUND(ROUND(L110*Source!I91, 6)*1, 2)</f>
        <v>4.67</v>
      </c>
      <c r="N110">
        <f>SmtRes!AA341</f>
        <v>88805.21</v>
      </c>
      <c r="O110">
        <f>ROUND(ROUND(L110*Source!I91, 6)*SmtRes!DA341, 2)</f>
        <v>33</v>
      </c>
      <c r="P110">
        <f>SmtRes!AG341</f>
        <v>0</v>
      </c>
      <c r="Q110">
        <f>SmtRes!DC341</f>
        <v>0</v>
      </c>
      <c r="R110">
        <f>ROUND(ROUND(Q110*Source!I91, 6)*1, 2)</f>
        <v>0</v>
      </c>
      <c r="S110">
        <f>SmtRes!AC341</f>
        <v>0</v>
      </c>
      <c r="T110">
        <f>ROUND(ROUND(Q110*Source!I91, 6)*SmtRes!AK341, 2)</f>
        <v>0</v>
      </c>
      <c r="U110">
        <f>SmtRes!X341</f>
        <v>1741082987</v>
      </c>
      <c r="V110">
        <v>-601490634</v>
      </c>
      <c r="W110">
        <v>-1634171508</v>
      </c>
    </row>
    <row r="111" spans="1:23" x14ac:dyDescent="0.2">
      <c r="A111">
        <f>Source!A91</f>
        <v>17</v>
      </c>
      <c r="C111">
        <v>3</v>
      </c>
      <c r="D111">
        <v>0</v>
      </c>
      <c r="E111">
        <f>SmtRes!AV340</f>
        <v>0</v>
      </c>
      <c r="F111" t="str">
        <f>SmtRes!I340</f>
        <v>11.1.03.01-0077</v>
      </c>
      <c r="G111" t="str">
        <f>SmtRes!K340</f>
        <v>Бруски обрезные хвойных пород длиной 4-6,5 м, шириной 75-150 мм, толщиной 40-75 мм, I сорта</v>
      </c>
      <c r="H111" t="str">
        <f>SmtRes!O340</f>
        <v>м3</v>
      </c>
      <c r="I111">
        <f>SmtRes!Y340*Source!I91</f>
        <v>1.2360000000000001E-3</v>
      </c>
      <c r="J111">
        <f>SmtRes!AO340</f>
        <v>1</v>
      </c>
      <c r="K111">
        <f>SmtRes!AE340</f>
        <v>1793.05</v>
      </c>
      <c r="L111">
        <f>SmtRes!DB340</f>
        <v>1.85</v>
      </c>
      <c r="M111">
        <f>ROUND(ROUND(L111*Source!I91, 6)*1, 2)</f>
        <v>2.2200000000000002</v>
      </c>
      <c r="N111">
        <f>SmtRes!AA340</f>
        <v>12676.86</v>
      </c>
      <c r="O111">
        <f>ROUND(ROUND(L111*Source!I91, 6)*SmtRes!DA340, 2)</f>
        <v>15.7</v>
      </c>
      <c r="P111">
        <f>SmtRes!AG340</f>
        <v>0</v>
      </c>
      <c r="Q111">
        <f>SmtRes!DC340</f>
        <v>0</v>
      </c>
      <c r="R111">
        <f>ROUND(ROUND(Q111*Source!I91, 6)*1, 2)</f>
        <v>0</v>
      </c>
      <c r="S111">
        <f>SmtRes!AC340</f>
        <v>0</v>
      </c>
      <c r="T111">
        <f>ROUND(ROUND(Q111*Source!I91, 6)*SmtRes!AK340, 2)</f>
        <v>0</v>
      </c>
      <c r="U111">
        <f>SmtRes!X340</f>
        <v>-128313133</v>
      </c>
      <c r="V111">
        <v>452590984</v>
      </c>
      <c r="W111">
        <v>924393707</v>
      </c>
    </row>
    <row r="112" spans="1:23" x14ac:dyDescent="0.2">
      <c r="A112">
        <f>Source!A91</f>
        <v>17</v>
      </c>
      <c r="C112">
        <v>3</v>
      </c>
      <c r="D112">
        <v>0</v>
      </c>
      <c r="E112">
        <f>SmtRes!AV339</f>
        <v>0</v>
      </c>
      <c r="F112" t="str">
        <f>SmtRes!I339</f>
        <v>08.3.11.01-0091</v>
      </c>
      <c r="G112" t="str">
        <f>SmtRes!K339</f>
        <v>Швеллеры № 40 из стали марки Ст0</v>
      </c>
      <c r="H112" t="str">
        <f>SmtRes!O339</f>
        <v>т</v>
      </c>
      <c r="I112">
        <f>SmtRes!Y339*Source!I91</f>
        <v>2.3280000000000002E-3</v>
      </c>
      <c r="J112">
        <f>SmtRes!AO339</f>
        <v>1</v>
      </c>
      <c r="K112">
        <f>SmtRes!AE339</f>
        <v>6246.56</v>
      </c>
      <c r="L112">
        <f>SmtRes!DB339</f>
        <v>12.12</v>
      </c>
      <c r="M112">
        <f>ROUND(ROUND(L112*Source!I91, 6)*1, 2)</f>
        <v>14.54</v>
      </c>
      <c r="N112">
        <f>SmtRes!AA339</f>
        <v>44163.18</v>
      </c>
      <c r="O112">
        <f>ROUND(ROUND(L112*Source!I91, 6)*SmtRes!DA339, 2)</f>
        <v>102.83</v>
      </c>
      <c r="P112">
        <f>SmtRes!AG339</f>
        <v>0</v>
      </c>
      <c r="Q112">
        <f>SmtRes!DC339</f>
        <v>0</v>
      </c>
      <c r="R112">
        <f>ROUND(ROUND(Q112*Source!I91, 6)*1, 2)</f>
        <v>0</v>
      </c>
      <c r="S112">
        <f>SmtRes!AC339</f>
        <v>0</v>
      </c>
      <c r="T112">
        <f>ROUND(ROUND(Q112*Source!I91, 6)*SmtRes!AK339, 2)</f>
        <v>0</v>
      </c>
      <c r="U112">
        <f>SmtRes!X339</f>
        <v>1261042718</v>
      </c>
      <c r="V112">
        <v>376088072</v>
      </c>
      <c r="W112">
        <v>-784769150</v>
      </c>
    </row>
    <row r="113" spans="1:23" x14ac:dyDescent="0.2">
      <c r="A113">
        <f>Source!A91</f>
        <v>17</v>
      </c>
      <c r="C113">
        <v>3</v>
      </c>
      <c r="D113">
        <v>0</v>
      </c>
      <c r="E113">
        <f>SmtRes!AV338</f>
        <v>0</v>
      </c>
      <c r="F113" t="str">
        <f>SmtRes!I338</f>
        <v>08.3.03.06-0002</v>
      </c>
      <c r="G113" t="str">
        <f>SmtRes!K338</f>
        <v>Проволока горячекатаная в мотках, диаметром 6,3-6,5 мм</v>
      </c>
      <c r="H113" t="str">
        <f>SmtRes!O338</f>
        <v>т</v>
      </c>
      <c r="I113">
        <f>SmtRes!Y338*Source!I91</f>
        <v>3.6000000000000001E-5</v>
      </c>
      <c r="J113">
        <f>SmtRes!AO338</f>
        <v>1</v>
      </c>
      <c r="K113">
        <f>SmtRes!AE338</f>
        <v>4751.12</v>
      </c>
      <c r="L113">
        <f>SmtRes!DB338</f>
        <v>0.14000000000000001</v>
      </c>
      <c r="M113">
        <f>ROUND(ROUND(L113*Source!I91, 6)*1, 2)</f>
        <v>0.17</v>
      </c>
      <c r="N113">
        <f>SmtRes!AA338</f>
        <v>33590.42</v>
      </c>
      <c r="O113">
        <f>ROUND(ROUND(L113*Source!I91, 6)*SmtRes!DA338, 2)</f>
        <v>1.19</v>
      </c>
      <c r="P113">
        <f>SmtRes!AG338</f>
        <v>0</v>
      </c>
      <c r="Q113">
        <f>SmtRes!DC338</f>
        <v>0</v>
      </c>
      <c r="R113">
        <f>ROUND(ROUND(Q113*Source!I91, 6)*1, 2)</f>
        <v>0</v>
      </c>
      <c r="S113">
        <f>SmtRes!AC338</f>
        <v>0</v>
      </c>
      <c r="T113">
        <f>ROUND(ROUND(Q113*Source!I91, 6)*SmtRes!AK338, 2)</f>
        <v>0</v>
      </c>
      <c r="U113">
        <f>SmtRes!X338</f>
        <v>-936363311</v>
      </c>
      <c r="V113">
        <v>-1369155824</v>
      </c>
      <c r="W113">
        <v>-1856121993</v>
      </c>
    </row>
    <row r="114" spans="1:23" x14ac:dyDescent="0.2">
      <c r="A114">
        <f>Source!A91</f>
        <v>17</v>
      </c>
      <c r="C114">
        <v>3</v>
      </c>
      <c r="D114">
        <v>0</v>
      </c>
      <c r="E114">
        <f>SmtRes!AV337</f>
        <v>0</v>
      </c>
      <c r="F114" t="str">
        <f>SmtRes!I337</f>
        <v>08.2.02.11-0007</v>
      </c>
      <c r="G114" t="str">
        <f>SmtRes!K337</f>
        <v>Канат двойной свивки типа ТК, конструкции 6х19(1+6+12)+1 о.с., оцинкованный из проволок марки В, маркировочная группа 1770 н/мм2, диаметром 5,5 мм</v>
      </c>
      <c r="H114" t="str">
        <f>SmtRes!O337</f>
        <v>10 м</v>
      </c>
      <c r="I114">
        <f>SmtRes!Y337*Source!I91</f>
        <v>2.2440000000000002E-2</v>
      </c>
      <c r="J114">
        <f>SmtRes!AO337</f>
        <v>1</v>
      </c>
      <c r="K114">
        <f>SmtRes!AE337</f>
        <v>64.47</v>
      </c>
      <c r="L114">
        <f>SmtRes!DB337</f>
        <v>1.21</v>
      </c>
      <c r="M114">
        <f>ROUND(ROUND(L114*Source!I91, 6)*1, 2)</f>
        <v>1.45</v>
      </c>
      <c r="N114">
        <f>SmtRes!AA337</f>
        <v>455.8</v>
      </c>
      <c r="O114">
        <f>ROUND(ROUND(L114*Source!I91, 6)*SmtRes!DA337, 2)</f>
        <v>10.27</v>
      </c>
      <c r="P114">
        <f>SmtRes!AG337</f>
        <v>0</v>
      </c>
      <c r="Q114">
        <f>SmtRes!DC337</f>
        <v>0</v>
      </c>
      <c r="R114">
        <f>ROUND(ROUND(Q114*Source!I91, 6)*1, 2)</f>
        <v>0</v>
      </c>
      <c r="S114">
        <f>SmtRes!AC337</f>
        <v>0</v>
      </c>
      <c r="T114">
        <f>ROUND(ROUND(Q114*Source!I91, 6)*SmtRes!AK337, 2)</f>
        <v>0</v>
      </c>
      <c r="U114">
        <f>SmtRes!X337</f>
        <v>4483628</v>
      </c>
      <c r="V114">
        <v>-1609074340</v>
      </c>
      <c r="W114">
        <v>1664634990</v>
      </c>
    </row>
    <row r="115" spans="1:23" x14ac:dyDescent="0.2">
      <c r="A115">
        <f>Source!A91</f>
        <v>17</v>
      </c>
      <c r="C115">
        <v>3</v>
      </c>
      <c r="D115">
        <v>0</v>
      </c>
      <c r="E115">
        <f>SmtRes!AV336</f>
        <v>0</v>
      </c>
      <c r="F115" t="str">
        <f>SmtRes!I336</f>
        <v>07.2.07.12-0020</v>
      </c>
      <c r="G115" t="str">
        <f>SmtRes!K336</f>
        <v>Отдельные конструктивные элементы зданий и сооружений с преобладанием горячекатаных профилей, средняя масса сборочной единицы от 0,1 до 0,5 т</v>
      </c>
      <c r="H115" t="str">
        <f>SmtRes!O336</f>
        <v>т</v>
      </c>
      <c r="I115">
        <f>SmtRes!Y336*Source!I91</f>
        <v>1.1999999999999999E-3</v>
      </c>
      <c r="J115">
        <f>SmtRes!AO336</f>
        <v>1</v>
      </c>
      <c r="K115">
        <f>SmtRes!AE336</f>
        <v>8041.65</v>
      </c>
      <c r="L115">
        <f>SmtRes!DB336</f>
        <v>8.0399999999999991</v>
      </c>
      <c r="M115">
        <f>ROUND(ROUND(L115*Source!I91, 6)*1, 2)</f>
        <v>9.65</v>
      </c>
      <c r="N115">
        <f>SmtRes!AA336</f>
        <v>56854.47</v>
      </c>
      <c r="O115">
        <f>ROUND(ROUND(L115*Source!I91, 6)*SmtRes!DA336, 2)</f>
        <v>68.209999999999994</v>
      </c>
      <c r="P115">
        <f>SmtRes!AG336</f>
        <v>0</v>
      </c>
      <c r="Q115">
        <f>SmtRes!DC336</f>
        <v>0</v>
      </c>
      <c r="R115">
        <f>ROUND(ROUND(Q115*Source!I91, 6)*1, 2)</f>
        <v>0</v>
      </c>
      <c r="S115">
        <f>SmtRes!AC336</f>
        <v>0</v>
      </c>
      <c r="T115">
        <f>ROUND(ROUND(Q115*Source!I91, 6)*SmtRes!AK336, 2)</f>
        <v>0</v>
      </c>
      <c r="U115">
        <f>SmtRes!X336</f>
        <v>192534767</v>
      </c>
      <c r="V115">
        <v>1051078306</v>
      </c>
      <c r="W115">
        <v>-1245118289</v>
      </c>
    </row>
    <row r="116" spans="1:23" x14ac:dyDescent="0.2">
      <c r="A116">
        <f>Source!A91</f>
        <v>17</v>
      </c>
      <c r="C116">
        <v>3</v>
      </c>
      <c r="D116">
        <v>0</v>
      </c>
      <c r="E116">
        <f>SmtRes!AV335</f>
        <v>0</v>
      </c>
      <c r="F116" t="str">
        <f>SmtRes!I335</f>
        <v>01.7.20.08-0071</v>
      </c>
      <c r="G116" t="str">
        <f>SmtRes!K335</f>
        <v>Канаты пеньковые пропитанные</v>
      </c>
      <c r="H116" t="str">
        <f>SmtRes!O335</f>
        <v>т</v>
      </c>
      <c r="I116">
        <f>SmtRes!Y335*Source!I91</f>
        <v>1.2E-4</v>
      </c>
      <c r="J116">
        <f>SmtRes!AO335</f>
        <v>1</v>
      </c>
      <c r="K116">
        <f>SmtRes!AE335</f>
        <v>30728.69</v>
      </c>
      <c r="L116">
        <f>SmtRes!DB335</f>
        <v>3.07</v>
      </c>
      <c r="M116">
        <f>ROUND(ROUND(L116*Source!I91, 6)*1, 2)</f>
        <v>3.68</v>
      </c>
      <c r="N116">
        <f>SmtRes!AA335</f>
        <v>217251.84</v>
      </c>
      <c r="O116">
        <f>ROUND(ROUND(L116*Source!I91, 6)*SmtRes!DA335, 2)</f>
        <v>26.05</v>
      </c>
      <c r="P116">
        <f>SmtRes!AG335</f>
        <v>0</v>
      </c>
      <c r="Q116">
        <f>SmtRes!DC335</f>
        <v>0</v>
      </c>
      <c r="R116">
        <f>ROUND(ROUND(Q116*Source!I91, 6)*1, 2)</f>
        <v>0</v>
      </c>
      <c r="S116">
        <f>SmtRes!AC335</f>
        <v>0</v>
      </c>
      <c r="T116">
        <f>ROUND(ROUND(Q116*Source!I91, 6)*SmtRes!AK335, 2)</f>
        <v>0</v>
      </c>
      <c r="U116">
        <f>SmtRes!X335</f>
        <v>-1850711024</v>
      </c>
      <c r="V116">
        <v>1176607216</v>
      </c>
      <c r="W116">
        <v>-942309260</v>
      </c>
    </row>
    <row r="117" spans="1:23" x14ac:dyDescent="0.2">
      <c r="A117">
        <f>Source!A91</f>
        <v>17</v>
      </c>
      <c r="C117">
        <v>3</v>
      </c>
      <c r="D117">
        <v>0</v>
      </c>
      <c r="E117">
        <f>SmtRes!AV334</f>
        <v>0</v>
      </c>
      <c r="F117" t="str">
        <f>SmtRes!I334</f>
        <v>01.7.15.06-0111</v>
      </c>
      <c r="G117" t="str">
        <f>SmtRes!K334</f>
        <v>Гвозди строительные</v>
      </c>
      <c r="H117" t="str">
        <f>SmtRes!O334</f>
        <v>т</v>
      </c>
      <c r="I117">
        <f>SmtRes!Y334*Source!I91</f>
        <v>1.2E-5</v>
      </c>
      <c r="J117">
        <f>SmtRes!AO334</f>
        <v>1</v>
      </c>
      <c r="K117">
        <f>SmtRes!AE334</f>
        <v>7671.42</v>
      </c>
      <c r="L117">
        <f>SmtRes!DB334</f>
        <v>0.08</v>
      </c>
      <c r="M117">
        <f>ROUND(ROUND(L117*Source!I91, 6)*1, 2)</f>
        <v>0.1</v>
      </c>
      <c r="N117">
        <f>SmtRes!AA334</f>
        <v>54236.94</v>
      </c>
      <c r="O117">
        <f>ROUND(ROUND(L117*Source!I91, 6)*SmtRes!DA334, 2)</f>
        <v>0.68</v>
      </c>
      <c r="P117">
        <f>SmtRes!AG334</f>
        <v>0</v>
      </c>
      <c r="Q117">
        <f>SmtRes!DC334</f>
        <v>0</v>
      </c>
      <c r="R117">
        <f>ROUND(ROUND(Q117*Source!I91, 6)*1, 2)</f>
        <v>0</v>
      </c>
      <c r="S117">
        <f>SmtRes!AC334</f>
        <v>0</v>
      </c>
      <c r="T117">
        <f>ROUND(ROUND(Q117*Source!I91, 6)*SmtRes!AK334, 2)</f>
        <v>0</v>
      </c>
      <c r="U117">
        <f>SmtRes!X334</f>
        <v>628974256</v>
      </c>
      <c r="V117">
        <v>-1366016583</v>
      </c>
      <c r="W117">
        <v>1886899282</v>
      </c>
    </row>
    <row r="118" spans="1:23" x14ac:dyDescent="0.2">
      <c r="A118">
        <f>Source!A91</f>
        <v>17</v>
      </c>
      <c r="C118">
        <v>3</v>
      </c>
      <c r="D118">
        <v>0</v>
      </c>
      <c r="E118">
        <f>SmtRes!AV333</f>
        <v>0</v>
      </c>
      <c r="F118" t="str">
        <f>SmtRes!I333</f>
        <v>01.7.11.07-0035</v>
      </c>
      <c r="G118" t="str">
        <f>SmtRes!K333</f>
        <v>Электроды диаметром 4 мм Э46</v>
      </c>
      <c r="H118" t="str">
        <f>SmtRes!O333</f>
        <v>т</v>
      </c>
      <c r="I118">
        <f>SmtRes!Y333*Source!I91</f>
        <v>4.7999999999999996E-3</v>
      </c>
      <c r="J118">
        <f>SmtRes!AO333</f>
        <v>1</v>
      </c>
      <c r="K118">
        <f>SmtRes!AE333</f>
        <v>11891.1</v>
      </c>
      <c r="L118">
        <f>SmtRes!DB333</f>
        <v>47.56</v>
      </c>
      <c r="M118">
        <f>ROUND(ROUND(L118*Source!I91, 6)*1, 2)</f>
        <v>57.07</v>
      </c>
      <c r="N118">
        <f>SmtRes!AA333</f>
        <v>84070.080000000002</v>
      </c>
      <c r="O118">
        <f>ROUND(ROUND(L118*Source!I91, 6)*SmtRes!DA333, 2)</f>
        <v>403.5</v>
      </c>
      <c r="P118">
        <f>SmtRes!AG333</f>
        <v>0</v>
      </c>
      <c r="Q118">
        <f>SmtRes!DC333</f>
        <v>0</v>
      </c>
      <c r="R118">
        <f>ROUND(ROUND(Q118*Source!I91, 6)*1, 2)</f>
        <v>0</v>
      </c>
      <c r="S118">
        <f>SmtRes!AC333</f>
        <v>0</v>
      </c>
      <c r="T118">
        <f>ROUND(ROUND(Q118*Source!I91, 6)*SmtRes!AK333, 2)</f>
        <v>0</v>
      </c>
      <c r="U118">
        <f>SmtRes!X333</f>
        <v>-2063612885</v>
      </c>
      <c r="V118">
        <v>1779957388</v>
      </c>
      <c r="W118">
        <v>-1579691710</v>
      </c>
    </row>
    <row r="119" spans="1:23" x14ac:dyDescent="0.2">
      <c r="A119">
        <f>Source!A91</f>
        <v>17</v>
      </c>
      <c r="C119">
        <v>3</v>
      </c>
      <c r="D119">
        <v>0</v>
      </c>
      <c r="E119">
        <f>SmtRes!AV332</f>
        <v>0</v>
      </c>
      <c r="F119" t="str">
        <f>SmtRes!I332</f>
        <v>01.3.02.09-0022</v>
      </c>
      <c r="G119" t="str">
        <f>SmtRes!K332</f>
        <v>Пропан-бутан, смесь техническая</v>
      </c>
      <c r="H119" t="str">
        <f>SmtRes!O332</f>
        <v>кг</v>
      </c>
      <c r="I119">
        <f>SmtRes!Y332*Source!I91</f>
        <v>0.49199999999999994</v>
      </c>
      <c r="J119">
        <f>SmtRes!AO332</f>
        <v>1</v>
      </c>
      <c r="K119">
        <f>SmtRes!AE332</f>
        <v>4.47</v>
      </c>
      <c r="L119">
        <f>SmtRes!DB332</f>
        <v>1.83</v>
      </c>
      <c r="M119">
        <f>ROUND(ROUND(L119*Source!I91, 6)*1, 2)</f>
        <v>2.2000000000000002</v>
      </c>
      <c r="N119">
        <f>SmtRes!AA332</f>
        <v>31.6</v>
      </c>
      <c r="O119">
        <f>ROUND(ROUND(L119*Source!I91, 6)*SmtRes!DA332, 2)</f>
        <v>15.53</v>
      </c>
      <c r="P119">
        <f>SmtRes!AG332</f>
        <v>0</v>
      </c>
      <c r="Q119">
        <f>SmtRes!DC332</f>
        <v>0</v>
      </c>
      <c r="R119">
        <f>ROUND(ROUND(Q119*Source!I91, 6)*1, 2)</f>
        <v>0</v>
      </c>
      <c r="S119">
        <f>SmtRes!AC332</f>
        <v>0</v>
      </c>
      <c r="T119">
        <f>ROUND(ROUND(Q119*Source!I91, 6)*SmtRes!AK332, 2)</f>
        <v>0</v>
      </c>
      <c r="U119">
        <f>SmtRes!X332</f>
        <v>-1411127917</v>
      </c>
      <c r="V119">
        <v>-1635374561</v>
      </c>
      <c r="W119">
        <v>-491550134</v>
      </c>
    </row>
    <row r="120" spans="1:23" x14ac:dyDescent="0.2">
      <c r="A120">
        <f>Source!A91</f>
        <v>17</v>
      </c>
      <c r="C120">
        <v>3</v>
      </c>
      <c r="D120">
        <v>0</v>
      </c>
      <c r="E120">
        <f>SmtRes!AV331</f>
        <v>0</v>
      </c>
      <c r="F120" t="str">
        <f>SmtRes!I331</f>
        <v>01.3.02.08-0001</v>
      </c>
      <c r="G120" t="str">
        <f>SmtRes!K331</f>
        <v>Кислород технический газообразный</v>
      </c>
      <c r="H120" t="str">
        <f>SmtRes!O331</f>
        <v>м3</v>
      </c>
      <c r="I120">
        <f>SmtRes!Y331*Source!I91</f>
        <v>1.6440000000000001</v>
      </c>
      <c r="J120">
        <f>SmtRes!AO331</f>
        <v>1</v>
      </c>
      <c r="K120">
        <f>SmtRes!AE331</f>
        <v>8.7899999999999991</v>
      </c>
      <c r="L120">
        <f>SmtRes!DB331</f>
        <v>12.04</v>
      </c>
      <c r="M120">
        <f>ROUND(ROUND(L120*Source!I91, 6)*1, 2)</f>
        <v>14.45</v>
      </c>
      <c r="N120">
        <f>SmtRes!AA331</f>
        <v>62.15</v>
      </c>
      <c r="O120">
        <f>ROUND(ROUND(L120*Source!I91, 6)*SmtRes!DA331, 2)</f>
        <v>102.15</v>
      </c>
      <c r="P120">
        <f>SmtRes!AG331</f>
        <v>0</v>
      </c>
      <c r="Q120">
        <f>SmtRes!DC331</f>
        <v>0</v>
      </c>
      <c r="R120">
        <f>ROUND(ROUND(Q120*Source!I91, 6)*1, 2)</f>
        <v>0</v>
      </c>
      <c r="S120">
        <f>SmtRes!AC331</f>
        <v>0</v>
      </c>
      <c r="T120">
        <f>ROUND(ROUND(Q120*Source!I91, 6)*SmtRes!AK331, 2)</f>
        <v>0</v>
      </c>
      <c r="U120">
        <f>SmtRes!X331</f>
        <v>1597319531</v>
      </c>
      <c r="V120">
        <v>-1753273772</v>
      </c>
      <c r="W120">
        <v>1065130301</v>
      </c>
    </row>
    <row r="121" spans="1:23" x14ac:dyDescent="0.2">
      <c r="A121">
        <f>Source!A91</f>
        <v>17</v>
      </c>
      <c r="C121">
        <v>2</v>
      </c>
      <c r="D121">
        <v>0</v>
      </c>
      <c r="E121">
        <f>SmtRes!AV330</f>
        <v>0</v>
      </c>
      <c r="F121" t="str">
        <f>SmtRes!I330</f>
        <v>91.17.04-171</v>
      </c>
      <c r="G121" t="str">
        <f>SmtRes!K330</f>
        <v>Преобразователи сварочные номинальным сварочным током 315-500 А</v>
      </c>
      <c r="H121" t="str">
        <f>SmtRes!O330</f>
        <v>маш.-ч</v>
      </c>
      <c r="I121">
        <f>SmtRes!Y330*Source!I91</f>
        <v>11.543999999999999</v>
      </c>
      <c r="J121">
        <f>SmtRes!AO330</f>
        <v>1</v>
      </c>
      <c r="K121">
        <f>SmtRes!AF330</f>
        <v>13.92</v>
      </c>
      <c r="L121">
        <f>SmtRes!DB330</f>
        <v>133.91</v>
      </c>
      <c r="M121">
        <f>ROUND(ROUND(L121*Source!I91, 6)*1, 2)</f>
        <v>160.69</v>
      </c>
      <c r="N121">
        <f>SmtRes!AB330</f>
        <v>98.41</v>
      </c>
      <c r="O121">
        <f>ROUND(ROUND(L121*Source!I91, 6)*SmtRes!DA330, 2)</f>
        <v>1136.0899999999999</v>
      </c>
      <c r="P121">
        <f>SmtRes!AG330</f>
        <v>0</v>
      </c>
      <c r="Q121">
        <f>SmtRes!DC330</f>
        <v>0</v>
      </c>
      <c r="R121">
        <f>ROUND(ROUND(Q121*Source!I91, 6)*1, 2)</f>
        <v>0</v>
      </c>
      <c r="S121">
        <f>SmtRes!AC330</f>
        <v>0</v>
      </c>
      <c r="T121">
        <f>ROUND(ROUND(Q121*Source!I91, 6)*SmtRes!AK330, 2)</f>
        <v>0</v>
      </c>
      <c r="U121">
        <f>SmtRes!X330</f>
        <v>-700358725</v>
      </c>
      <c r="V121">
        <v>-667172335</v>
      </c>
      <c r="W121">
        <v>334307622</v>
      </c>
    </row>
    <row r="122" spans="1:23" x14ac:dyDescent="0.2">
      <c r="A122">
        <f>Source!A91</f>
        <v>17</v>
      </c>
      <c r="C122">
        <v>2</v>
      </c>
      <c r="D122">
        <v>0</v>
      </c>
      <c r="E122">
        <f>SmtRes!AV329</f>
        <v>0</v>
      </c>
      <c r="F122" t="str">
        <f>SmtRes!I329</f>
        <v>91.17.04-042</v>
      </c>
      <c r="G122" t="str">
        <f>SmtRes!K329</f>
        <v>Аппарат для газовой сварки и резки</v>
      </c>
      <c r="H122" t="str">
        <f>SmtRes!O329</f>
        <v>маш.-ч</v>
      </c>
      <c r="I122">
        <f>SmtRes!Y329*Source!I91</f>
        <v>2.016</v>
      </c>
      <c r="J122">
        <f>SmtRes!AO329</f>
        <v>1</v>
      </c>
      <c r="K122">
        <f>SmtRes!AF329</f>
        <v>1.2</v>
      </c>
      <c r="L122">
        <f>SmtRes!DB329</f>
        <v>2.02</v>
      </c>
      <c r="M122">
        <f>ROUND(ROUND(L122*Source!I91, 6)*1, 2)</f>
        <v>2.42</v>
      </c>
      <c r="N122">
        <f>SmtRes!AB329</f>
        <v>8.48</v>
      </c>
      <c r="O122">
        <f>ROUND(ROUND(L122*Source!I91, 6)*SmtRes!DA329, 2)</f>
        <v>17.14</v>
      </c>
      <c r="P122">
        <f>SmtRes!AG329</f>
        <v>0</v>
      </c>
      <c r="Q122">
        <f>SmtRes!DC329</f>
        <v>0</v>
      </c>
      <c r="R122">
        <f>ROUND(ROUND(Q122*Source!I91, 6)*1, 2)</f>
        <v>0</v>
      </c>
      <c r="S122">
        <f>SmtRes!AC329</f>
        <v>0</v>
      </c>
      <c r="T122">
        <f>ROUND(ROUND(Q122*Source!I91, 6)*SmtRes!AK329, 2)</f>
        <v>0</v>
      </c>
      <c r="U122">
        <f>SmtRes!X329</f>
        <v>-1135352110</v>
      </c>
      <c r="V122">
        <v>-946305176</v>
      </c>
      <c r="W122">
        <v>-1828925710</v>
      </c>
    </row>
    <row r="123" spans="1:23" x14ac:dyDescent="0.2">
      <c r="A123">
        <f>Source!A91</f>
        <v>17</v>
      </c>
      <c r="C123">
        <v>2</v>
      </c>
      <c r="D123">
        <v>0</v>
      </c>
      <c r="E123">
        <f>SmtRes!AV328</f>
        <v>0</v>
      </c>
      <c r="F123" t="str">
        <f>SmtRes!I328</f>
        <v>91.14.02-001</v>
      </c>
      <c r="G123" t="str">
        <f>SmtRes!K328</f>
        <v>Автомобили бортовые, грузоподъемность до 5 т</v>
      </c>
      <c r="H123" t="str">
        <f>SmtRes!O328</f>
        <v>маш.-ч</v>
      </c>
      <c r="I123">
        <f>SmtRes!Y328*Source!I91</f>
        <v>0.22799999999999998</v>
      </c>
      <c r="J123">
        <f>SmtRes!AO328</f>
        <v>1</v>
      </c>
      <c r="K123">
        <f>SmtRes!AF328</f>
        <v>86.79</v>
      </c>
      <c r="L123">
        <f>SmtRes!DB328</f>
        <v>16.489999999999998</v>
      </c>
      <c r="M123">
        <f>ROUND(ROUND(L123*Source!I91, 6)*1, 2)</f>
        <v>19.79</v>
      </c>
      <c r="N123">
        <f>SmtRes!AB328</f>
        <v>613.61</v>
      </c>
      <c r="O123">
        <f>ROUND(ROUND(L123*Source!I91, 6)*SmtRes!DA328, 2)</f>
        <v>139.9</v>
      </c>
      <c r="P123">
        <f>SmtRes!AG328</f>
        <v>10.130000000000001</v>
      </c>
      <c r="Q123">
        <f>SmtRes!DC328</f>
        <v>1.92</v>
      </c>
      <c r="R123">
        <f>ROUND(ROUND(Q123*Source!I91, 6)*1, 2)</f>
        <v>2.2999999999999998</v>
      </c>
      <c r="S123">
        <f>SmtRes!AC328</f>
        <v>10.130000000000001</v>
      </c>
      <c r="T123">
        <f>ROUND(ROUND(Q123*Source!I91, 6)*SmtRes!AK328, 2)</f>
        <v>2.2999999999999998</v>
      </c>
      <c r="U123">
        <f>SmtRes!X328</f>
        <v>1171957361</v>
      </c>
      <c r="V123">
        <v>-219440089</v>
      </c>
      <c r="W123">
        <v>832510903</v>
      </c>
    </row>
    <row r="124" spans="1:23" x14ac:dyDescent="0.2">
      <c r="A124">
        <f>Source!A91</f>
        <v>17</v>
      </c>
      <c r="C124">
        <v>2</v>
      </c>
      <c r="D124">
        <v>0</v>
      </c>
      <c r="E124">
        <f>SmtRes!AV327</f>
        <v>0</v>
      </c>
      <c r="F124" t="str">
        <f>SmtRes!I327</f>
        <v>91.06.01-003</v>
      </c>
      <c r="G124" t="str">
        <f>SmtRes!K327</f>
        <v>Домкраты гидравлические, грузоподъемность 63-100 т</v>
      </c>
      <c r="H124" t="str">
        <f>SmtRes!O327</f>
        <v>маш.-ч</v>
      </c>
      <c r="I124">
        <f>SmtRes!Y327*Source!I91</f>
        <v>1.1519999999999999</v>
      </c>
      <c r="J124">
        <f>SmtRes!AO327</f>
        <v>1</v>
      </c>
      <c r="K124">
        <f>SmtRes!AF327</f>
        <v>0.83</v>
      </c>
      <c r="L124">
        <f>SmtRes!DB327</f>
        <v>0.8</v>
      </c>
      <c r="M124">
        <f>ROUND(ROUND(L124*Source!I91, 6)*1, 2)</f>
        <v>0.96</v>
      </c>
      <c r="N124">
        <f>SmtRes!AB327</f>
        <v>5.87</v>
      </c>
      <c r="O124">
        <f>ROUND(ROUND(L124*Source!I91, 6)*SmtRes!DA327, 2)</f>
        <v>6.79</v>
      </c>
      <c r="P124">
        <f>SmtRes!AG327</f>
        <v>0</v>
      </c>
      <c r="Q124">
        <f>SmtRes!DC327</f>
        <v>0</v>
      </c>
      <c r="R124">
        <f>ROUND(ROUND(Q124*Source!I91, 6)*1, 2)</f>
        <v>0</v>
      </c>
      <c r="S124">
        <f>SmtRes!AC327</f>
        <v>0</v>
      </c>
      <c r="T124">
        <f>ROUND(ROUND(Q124*Source!I91, 6)*SmtRes!AK327, 2)</f>
        <v>0</v>
      </c>
      <c r="U124">
        <f>SmtRes!X327</f>
        <v>452270374</v>
      </c>
      <c r="V124">
        <v>-1457368439</v>
      </c>
      <c r="W124">
        <v>-1718524254</v>
      </c>
    </row>
    <row r="125" spans="1:23" x14ac:dyDescent="0.2">
      <c r="A125">
        <f>Source!A91</f>
        <v>17</v>
      </c>
      <c r="C125">
        <v>2</v>
      </c>
      <c r="D125">
        <v>0</v>
      </c>
      <c r="E125">
        <f>SmtRes!AV326</f>
        <v>0</v>
      </c>
      <c r="F125" t="str">
        <f>SmtRes!I326</f>
        <v>91.05.06-012</v>
      </c>
      <c r="G125" t="str">
        <f>SmtRes!K326</f>
        <v>Краны на гусеничном ходу, грузоподъемность до 16 т</v>
      </c>
      <c r="H125" t="str">
        <f>SmtRes!O326</f>
        <v>маш.-ч</v>
      </c>
      <c r="I125">
        <f>SmtRes!Y326*Source!I91</f>
        <v>6.54</v>
      </c>
      <c r="J125">
        <f>SmtRes!AO326</f>
        <v>1</v>
      </c>
      <c r="K125">
        <f>SmtRes!AF326</f>
        <v>96.9</v>
      </c>
      <c r="L125">
        <f>SmtRes!DB326</f>
        <v>528.11</v>
      </c>
      <c r="M125">
        <f>ROUND(ROUND(L125*Source!I91, 6)*1, 2)</f>
        <v>633.73</v>
      </c>
      <c r="N125">
        <f>SmtRes!AB326</f>
        <v>685.08</v>
      </c>
      <c r="O125">
        <f>ROUND(ROUND(L125*Source!I91, 6)*SmtRes!DA326, 2)</f>
        <v>4480.49</v>
      </c>
      <c r="P125">
        <f>SmtRes!AG326</f>
        <v>11.84</v>
      </c>
      <c r="Q125">
        <f>SmtRes!DC326</f>
        <v>64.53</v>
      </c>
      <c r="R125">
        <f>ROUND(ROUND(Q125*Source!I91, 6)*1, 2)</f>
        <v>77.44</v>
      </c>
      <c r="S125">
        <f>SmtRes!AC326</f>
        <v>11.84</v>
      </c>
      <c r="T125">
        <f>ROUND(ROUND(Q125*Source!I91, 6)*SmtRes!AK326, 2)</f>
        <v>77.44</v>
      </c>
      <c r="U125">
        <f>SmtRes!X326</f>
        <v>-1335108231</v>
      </c>
      <c r="V125">
        <v>1511733048</v>
      </c>
      <c r="W125">
        <v>1613081159</v>
      </c>
    </row>
    <row r="126" spans="1:23" x14ac:dyDescent="0.2">
      <c r="A126">
        <f>Source!A91</f>
        <v>17</v>
      </c>
      <c r="C126">
        <v>2</v>
      </c>
      <c r="D126">
        <v>0</v>
      </c>
      <c r="E126">
        <f>SmtRes!AV325</f>
        <v>0</v>
      </c>
      <c r="F126" t="str">
        <f>SmtRes!I325</f>
        <v>91.05.05-014</v>
      </c>
      <c r="G126" t="str">
        <f>SmtRes!K325</f>
        <v>Краны на автомобильном ходу, грузоподъемность 10 т</v>
      </c>
      <c r="H126" t="str">
        <f>SmtRes!O325</f>
        <v>маш.-ч</v>
      </c>
      <c r="I126">
        <f>SmtRes!Y325*Source!I91</f>
        <v>0.14399999999999999</v>
      </c>
      <c r="J126">
        <f>SmtRes!AO325</f>
        <v>1</v>
      </c>
      <c r="K126">
        <f>SmtRes!AF325</f>
        <v>112.77</v>
      </c>
      <c r="L126">
        <f>SmtRes!DB325</f>
        <v>13.53</v>
      </c>
      <c r="M126">
        <f>ROUND(ROUND(L126*Source!I91, 6)*1, 2)</f>
        <v>16.239999999999998</v>
      </c>
      <c r="N126">
        <f>SmtRes!AB325</f>
        <v>797.28</v>
      </c>
      <c r="O126">
        <f>ROUND(ROUND(L126*Source!I91, 6)*SmtRes!DA325, 2)</f>
        <v>114.79</v>
      </c>
      <c r="P126">
        <f>SmtRes!AG325</f>
        <v>11.84</v>
      </c>
      <c r="Q126">
        <f>SmtRes!DC325</f>
        <v>1.42</v>
      </c>
      <c r="R126">
        <f>ROUND(ROUND(Q126*Source!I91, 6)*1, 2)</f>
        <v>1.7</v>
      </c>
      <c r="S126">
        <f>SmtRes!AC325</f>
        <v>11.84</v>
      </c>
      <c r="T126">
        <f>ROUND(ROUND(Q126*Source!I91, 6)*SmtRes!AK325, 2)</f>
        <v>1.7</v>
      </c>
      <c r="U126">
        <f>SmtRes!X325</f>
        <v>903590057</v>
      </c>
      <c r="V126">
        <v>1764324061</v>
      </c>
      <c r="W126">
        <v>1427555303</v>
      </c>
    </row>
    <row r="127" spans="1:23" x14ac:dyDescent="0.2">
      <c r="A127">
        <f>Source!A91</f>
        <v>17</v>
      </c>
      <c r="C127">
        <v>2</v>
      </c>
      <c r="D127">
        <v>0</v>
      </c>
      <c r="E127">
        <f>SmtRes!AV324</f>
        <v>0</v>
      </c>
      <c r="F127" t="str">
        <f>SmtRes!I324</f>
        <v>91.05.02-005</v>
      </c>
      <c r="G127" t="str">
        <f>SmtRes!K324</f>
        <v>Краны козловые, грузоподъемность 32 т</v>
      </c>
      <c r="H127" t="str">
        <f>SmtRes!O324</f>
        <v>маш.-ч</v>
      </c>
      <c r="I127">
        <f>SmtRes!Y324*Source!I91</f>
        <v>8.4000000000000005E-2</v>
      </c>
      <c r="J127">
        <f>SmtRes!AO324</f>
        <v>1</v>
      </c>
      <c r="K127">
        <f>SmtRes!AF324</f>
        <v>121.8</v>
      </c>
      <c r="L127">
        <f>SmtRes!DB324</f>
        <v>8.5299999999999994</v>
      </c>
      <c r="M127">
        <f>ROUND(ROUND(L127*Source!I91, 6)*1, 2)</f>
        <v>10.24</v>
      </c>
      <c r="N127">
        <f>SmtRes!AB324</f>
        <v>861.13</v>
      </c>
      <c r="O127">
        <f>ROUND(ROUND(L127*Source!I91, 6)*SmtRes!DA324, 2)</f>
        <v>72.37</v>
      </c>
      <c r="P127">
        <f>SmtRes!AG324</f>
        <v>13.49</v>
      </c>
      <c r="Q127">
        <f>SmtRes!DC324</f>
        <v>0.94</v>
      </c>
      <c r="R127">
        <f>ROUND(ROUND(Q127*Source!I91, 6)*1, 2)</f>
        <v>1.1299999999999999</v>
      </c>
      <c r="S127">
        <f>SmtRes!AC324</f>
        <v>13.49</v>
      </c>
      <c r="T127">
        <f>ROUND(ROUND(Q127*Source!I91, 6)*SmtRes!AK324, 2)</f>
        <v>1.1299999999999999</v>
      </c>
      <c r="U127">
        <f>SmtRes!X324</f>
        <v>1732737796</v>
      </c>
      <c r="V127">
        <v>2058629183</v>
      </c>
      <c r="W127">
        <v>-662479913</v>
      </c>
    </row>
    <row r="128" spans="1:23" x14ac:dyDescent="0.2">
      <c r="A128">
        <f>Source!A91</f>
        <v>17</v>
      </c>
      <c r="C128">
        <v>1</v>
      </c>
      <c r="D128">
        <v>0</v>
      </c>
      <c r="E128">
        <f>SmtRes!AV322</f>
        <v>1</v>
      </c>
      <c r="F128" t="str">
        <f>SmtRes!I322</f>
        <v>1-100-38-82</v>
      </c>
      <c r="G128" t="str">
        <f>SmtRes!K322</f>
        <v>Рабочий среднего разряда 3.8</v>
      </c>
      <c r="H128" t="str">
        <f>SmtRes!O322</f>
        <v>чел.-ч.</v>
      </c>
      <c r="I128">
        <f>SmtRes!Y322*Source!I91</f>
        <v>38.843999999999994</v>
      </c>
      <c r="J128">
        <f>SmtRes!AO322</f>
        <v>1</v>
      </c>
      <c r="K128">
        <f>SmtRes!AH322</f>
        <v>8.4</v>
      </c>
      <c r="L128">
        <f>SmtRes!DB322</f>
        <v>271.91000000000003</v>
      </c>
      <c r="M128">
        <f>ROUND(ROUND(L128*Source!I91, 6)*1, 2)</f>
        <v>326.29000000000002</v>
      </c>
      <c r="N128">
        <f>SmtRes!AD322</f>
        <v>59.39</v>
      </c>
      <c r="O128">
        <f>ROUND(ROUND(L128*Source!I91, 6)*SmtRes!DA322, 2)</f>
        <v>2306.88</v>
      </c>
      <c r="P128">
        <f>SmtRes!AG322</f>
        <v>0</v>
      </c>
      <c r="Q128">
        <f>SmtRes!DC322</f>
        <v>0</v>
      </c>
      <c r="R128">
        <f>ROUND(ROUND(Q128*Source!I91, 6)*1, 2)</f>
        <v>0</v>
      </c>
      <c r="S128">
        <f>SmtRes!AC322</f>
        <v>0</v>
      </c>
      <c r="T128">
        <f>ROUND(ROUND(Q128*Source!I91, 6)*SmtRes!AK322, 2)</f>
        <v>0</v>
      </c>
      <c r="U128">
        <f>SmtRes!X322</f>
        <v>300547253</v>
      </c>
      <c r="V128">
        <v>-1289899487</v>
      </c>
      <c r="W128">
        <v>-836429235</v>
      </c>
    </row>
    <row r="129" spans="1:23" x14ac:dyDescent="0.2">
      <c r="A129">
        <f>Source!A93</f>
        <v>17</v>
      </c>
      <c r="C129">
        <v>3</v>
      </c>
      <c r="D129">
        <v>0</v>
      </c>
      <c r="E129">
        <f>SmtRes!AV366</f>
        <v>0</v>
      </c>
      <c r="F129" t="str">
        <f>SmtRes!I366</f>
        <v>999-9950</v>
      </c>
      <c r="G129" t="str">
        <f>SmtRes!K366</f>
        <v>Вспомогательные ненормируемые материалы (2% от ОЗП)</v>
      </c>
      <c r="H129" t="str">
        <f>SmtRes!O366</f>
        <v>РУБ</v>
      </c>
      <c r="I129">
        <f>SmtRes!Y366*Source!I93</f>
        <v>143.45000000000002</v>
      </c>
      <c r="J129">
        <f>SmtRes!AO366</f>
        <v>1</v>
      </c>
      <c r="K129">
        <f>SmtRes!AE366</f>
        <v>1</v>
      </c>
      <c r="L129">
        <f>SmtRes!DB366</f>
        <v>28.69</v>
      </c>
      <c r="M129">
        <f>ROUND(ROUND(L129*Source!I93, 6)*1, 2)</f>
        <v>143.44999999999999</v>
      </c>
      <c r="N129">
        <f>SmtRes!AA366</f>
        <v>1</v>
      </c>
      <c r="O129">
        <f>ROUND(ROUND(L129*Source!I93, 6)*SmtRes!DA366, 2)</f>
        <v>143.44999999999999</v>
      </c>
      <c r="P129">
        <f>SmtRes!AG366</f>
        <v>0</v>
      </c>
      <c r="Q129">
        <f>SmtRes!DC366</f>
        <v>0</v>
      </c>
      <c r="R129">
        <f>ROUND(ROUND(Q129*Source!I93, 6)*1, 2)</f>
        <v>0</v>
      </c>
      <c r="S129">
        <f>SmtRes!AC366</f>
        <v>0</v>
      </c>
      <c r="T129">
        <f>ROUND(ROUND(Q129*Source!I93, 6)*SmtRes!AK366, 2)</f>
        <v>0</v>
      </c>
      <c r="U129">
        <f>SmtRes!X366</f>
        <v>-1731369543</v>
      </c>
      <c r="V129">
        <v>-1976923909</v>
      </c>
      <c r="W129">
        <v>-1976923909</v>
      </c>
    </row>
    <row r="130" spans="1:23" x14ac:dyDescent="0.2">
      <c r="A130">
        <f>Source!A93</f>
        <v>17</v>
      </c>
      <c r="C130">
        <v>3</v>
      </c>
      <c r="D130">
        <v>0</v>
      </c>
      <c r="E130">
        <f>SmtRes!AV365</f>
        <v>0</v>
      </c>
      <c r="F130" t="str">
        <f>SmtRes!I365</f>
        <v>01.7.11.07-0041</v>
      </c>
      <c r="G130" t="str">
        <f>SmtRes!K365</f>
        <v>Электроды диаметром 4 мм Э55</v>
      </c>
      <c r="H130" t="str">
        <f>SmtRes!O365</f>
        <v>т</v>
      </c>
      <c r="I130">
        <f>SmtRes!Y365*Source!I93</f>
        <v>6.5000000000000002E-2</v>
      </c>
      <c r="J130">
        <f>SmtRes!AO365</f>
        <v>1</v>
      </c>
      <c r="K130">
        <f>SmtRes!AE365</f>
        <v>13245.25</v>
      </c>
      <c r="L130">
        <f>SmtRes!DB365</f>
        <v>172.19</v>
      </c>
      <c r="M130">
        <f>ROUND(ROUND(L130*Source!I93, 6)*1, 2)</f>
        <v>860.95</v>
      </c>
      <c r="N130">
        <f>SmtRes!AA365</f>
        <v>93643.92</v>
      </c>
      <c r="O130">
        <f>ROUND(ROUND(L130*Source!I93, 6)*SmtRes!DA365, 2)</f>
        <v>6086.92</v>
      </c>
      <c r="P130">
        <f>SmtRes!AG365</f>
        <v>0</v>
      </c>
      <c r="Q130">
        <f>SmtRes!DC365</f>
        <v>0</v>
      </c>
      <c r="R130">
        <f>ROUND(ROUND(Q130*Source!I93, 6)*1, 2)</f>
        <v>0</v>
      </c>
      <c r="S130">
        <f>SmtRes!AC365</f>
        <v>0</v>
      </c>
      <c r="T130">
        <f>ROUND(ROUND(Q130*Source!I93, 6)*SmtRes!AK365, 2)</f>
        <v>0</v>
      </c>
      <c r="U130">
        <f>SmtRes!X365</f>
        <v>-1570597375</v>
      </c>
      <c r="V130">
        <v>-1790774134</v>
      </c>
      <c r="W130">
        <v>-2050113891</v>
      </c>
    </row>
    <row r="131" spans="1:23" x14ac:dyDescent="0.2">
      <c r="A131">
        <f>Source!A93</f>
        <v>17</v>
      </c>
      <c r="C131">
        <v>3</v>
      </c>
      <c r="D131">
        <v>0</v>
      </c>
      <c r="E131">
        <f>SmtRes!AV364</f>
        <v>0</v>
      </c>
      <c r="F131" t="str">
        <f>SmtRes!I364</f>
        <v>01.7.03.01-0002</v>
      </c>
      <c r="G131" t="str">
        <f>SmtRes!K364</f>
        <v>Вода водопроводная</v>
      </c>
      <c r="H131" t="str">
        <f>SmtRes!O364</f>
        <v>м3</v>
      </c>
      <c r="I131">
        <f>SmtRes!Y364*Source!I93</f>
        <v>10</v>
      </c>
      <c r="J131">
        <f>SmtRes!AO364</f>
        <v>1</v>
      </c>
      <c r="K131">
        <f>SmtRes!AE364</f>
        <v>3.15</v>
      </c>
      <c r="L131">
        <f>SmtRes!DB364</f>
        <v>6.3</v>
      </c>
      <c r="M131">
        <f>ROUND(ROUND(L131*Source!I93, 6)*1, 2)</f>
        <v>31.5</v>
      </c>
      <c r="N131">
        <f>SmtRes!AA364</f>
        <v>22.27</v>
      </c>
      <c r="O131">
        <f>ROUND(ROUND(L131*Source!I93, 6)*SmtRes!DA364, 2)</f>
        <v>222.71</v>
      </c>
      <c r="P131">
        <f>SmtRes!AG364</f>
        <v>0</v>
      </c>
      <c r="Q131">
        <f>SmtRes!DC364</f>
        <v>0</v>
      </c>
      <c r="R131">
        <f>ROUND(ROUND(Q131*Source!I93, 6)*1, 2)</f>
        <v>0</v>
      </c>
      <c r="S131">
        <f>SmtRes!AC364</f>
        <v>0</v>
      </c>
      <c r="T131">
        <f>ROUND(ROUND(Q131*Source!I93, 6)*SmtRes!AK364, 2)</f>
        <v>0</v>
      </c>
      <c r="U131">
        <f>SmtRes!X364</f>
        <v>1490861376</v>
      </c>
      <c r="V131">
        <v>535664615</v>
      </c>
      <c r="W131">
        <v>-2099806410</v>
      </c>
    </row>
    <row r="132" spans="1:23" x14ac:dyDescent="0.2">
      <c r="A132">
        <f>Source!A93</f>
        <v>17</v>
      </c>
      <c r="C132">
        <v>3</v>
      </c>
      <c r="D132">
        <v>0</v>
      </c>
      <c r="E132">
        <f>SmtRes!AV363</f>
        <v>0</v>
      </c>
      <c r="F132" t="str">
        <f>SmtRes!I363</f>
        <v>01.3.02.09-0022</v>
      </c>
      <c r="G132" t="str">
        <f>SmtRes!K363</f>
        <v>Пропан-бутан, смесь техническая</v>
      </c>
      <c r="H132" t="str">
        <f>SmtRes!O363</f>
        <v>кг</v>
      </c>
      <c r="I132">
        <f>SmtRes!Y363*Source!I93</f>
        <v>5.5</v>
      </c>
      <c r="J132">
        <f>SmtRes!AO363</f>
        <v>1</v>
      </c>
      <c r="K132">
        <f>SmtRes!AE363</f>
        <v>4.47</v>
      </c>
      <c r="L132">
        <f>SmtRes!DB363</f>
        <v>4.92</v>
      </c>
      <c r="M132">
        <f>ROUND(ROUND(L132*Source!I93, 6)*1, 2)</f>
        <v>24.6</v>
      </c>
      <c r="N132">
        <f>SmtRes!AA363</f>
        <v>31.6</v>
      </c>
      <c r="O132">
        <f>ROUND(ROUND(L132*Source!I93, 6)*SmtRes!DA363, 2)</f>
        <v>173.92</v>
      </c>
      <c r="P132">
        <f>SmtRes!AG363</f>
        <v>0</v>
      </c>
      <c r="Q132">
        <f>SmtRes!DC363</f>
        <v>0</v>
      </c>
      <c r="R132">
        <f>ROUND(ROUND(Q132*Source!I93, 6)*1, 2)</f>
        <v>0</v>
      </c>
      <c r="S132">
        <f>SmtRes!AC363</f>
        <v>0</v>
      </c>
      <c r="T132">
        <f>ROUND(ROUND(Q132*Source!I93, 6)*SmtRes!AK363, 2)</f>
        <v>0</v>
      </c>
      <c r="U132">
        <f>SmtRes!X363</f>
        <v>-1411127917</v>
      </c>
      <c r="V132">
        <v>-1635374561</v>
      </c>
      <c r="W132">
        <v>-491550134</v>
      </c>
    </row>
    <row r="133" spans="1:23" x14ac:dyDescent="0.2">
      <c r="A133">
        <f>Source!A93</f>
        <v>17</v>
      </c>
      <c r="C133">
        <v>3</v>
      </c>
      <c r="D133">
        <v>0</v>
      </c>
      <c r="E133">
        <f>SmtRes!AV362</f>
        <v>0</v>
      </c>
      <c r="F133" t="str">
        <f>SmtRes!I362</f>
        <v>01.3.02.08-0001</v>
      </c>
      <c r="G133" t="str">
        <f>SmtRes!K362</f>
        <v>Кислород технический газообразный</v>
      </c>
      <c r="H133" t="str">
        <f>SmtRes!O362</f>
        <v>м3</v>
      </c>
      <c r="I133">
        <f>SmtRes!Y362*Source!I93</f>
        <v>20</v>
      </c>
      <c r="J133">
        <f>SmtRes!AO362</f>
        <v>1</v>
      </c>
      <c r="K133">
        <f>SmtRes!AE362</f>
        <v>8.7899999999999991</v>
      </c>
      <c r="L133">
        <f>SmtRes!DB362</f>
        <v>35.159999999999997</v>
      </c>
      <c r="M133">
        <f>ROUND(ROUND(L133*Source!I93, 6)*1, 2)</f>
        <v>175.8</v>
      </c>
      <c r="N133">
        <f>SmtRes!AA362</f>
        <v>62.15</v>
      </c>
      <c r="O133">
        <f>ROUND(ROUND(L133*Source!I93, 6)*SmtRes!DA362, 2)</f>
        <v>1242.9100000000001</v>
      </c>
      <c r="P133">
        <f>SmtRes!AG362</f>
        <v>0</v>
      </c>
      <c r="Q133">
        <f>SmtRes!DC362</f>
        <v>0</v>
      </c>
      <c r="R133">
        <f>ROUND(ROUND(Q133*Source!I93, 6)*1, 2)</f>
        <v>0</v>
      </c>
      <c r="S133">
        <f>SmtRes!AC362</f>
        <v>0</v>
      </c>
      <c r="T133">
        <f>ROUND(ROUND(Q133*Source!I93, 6)*SmtRes!AK362, 2)</f>
        <v>0</v>
      </c>
      <c r="U133">
        <f>SmtRes!X362</f>
        <v>1597319531</v>
      </c>
      <c r="V133">
        <v>-1753273772</v>
      </c>
      <c r="W133">
        <v>1065130301</v>
      </c>
    </row>
    <row r="134" spans="1:23" x14ac:dyDescent="0.2">
      <c r="A134">
        <f>Source!A93</f>
        <v>17</v>
      </c>
      <c r="C134">
        <v>2</v>
      </c>
      <c r="D134">
        <v>0</v>
      </c>
      <c r="E134">
        <f>SmtRes!AV361</f>
        <v>0</v>
      </c>
      <c r="F134" t="str">
        <f>SmtRes!I361</f>
        <v>91.17.04-233</v>
      </c>
      <c r="G134" t="str">
        <f>SmtRes!K361</f>
        <v>Установки для сварки ручной дуговой (постоянного тока)</v>
      </c>
      <c r="H134" t="str">
        <f>SmtRes!O361</f>
        <v>маш.-ч</v>
      </c>
      <c r="I134">
        <f>SmtRes!Y361*Source!I93</f>
        <v>155.35</v>
      </c>
      <c r="J134">
        <f>SmtRes!AO361</f>
        <v>1</v>
      </c>
      <c r="K134">
        <f>SmtRes!AF361</f>
        <v>8.68</v>
      </c>
      <c r="L134">
        <f>SmtRes!DB361</f>
        <v>269.69</v>
      </c>
      <c r="M134">
        <f>ROUND(ROUND(L134*Source!I93, 6)*1, 2)</f>
        <v>1348.45</v>
      </c>
      <c r="N134">
        <f>SmtRes!AB361</f>
        <v>61.37</v>
      </c>
      <c r="O134">
        <f>ROUND(ROUND(L134*Source!I93, 6)*SmtRes!DA361, 2)</f>
        <v>9533.5400000000009</v>
      </c>
      <c r="P134">
        <f>SmtRes!AG361</f>
        <v>0</v>
      </c>
      <c r="Q134">
        <f>SmtRes!DC361</f>
        <v>0</v>
      </c>
      <c r="R134">
        <f>ROUND(ROUND(Q134*Source!I93, 6)*1, 2)</f>
        <v>0</v>
      </c>
      <c r="S134">
        <f>SmtRes!AC361</f>
        <v>0</v>
      </c>
      <c r="T134">
        <f>ROUND(ROUND(Q134*Source!I93, 6)*SmtRes!AK361, 2)</f>
        <v>0</v>
      </c>
      <c r="U134">
        <f>SmtRes!X361</f>
        <v>-1277097320</v>
      </c>
      <c r="V134">
        <v>1526331246</v>
      </c>
      <c r="W134">
        <v>803811684</v>
      </c>
    </row>
    <row r="135" spans="1:23" x14ac:dyDescent="0.2">
      <c r="A135">
        <f>Source!A93</f>
        <v>17</v>
      </c>
      <c r="C135">
        <v>2</v>
      </c>
      <c r="D135">
        <v>0</v>
      </c>
      <c r="E135">
        <f>SmtRes!AV360</f>
        <v>0</v>
      </c>
      <c r="F135" t="str">
        <f>SmtRes!I360</f>
        <v>91.14.05-011</v>
      </c>
      <c r="G135" t="str">
        <f>SmtRes!K360</f>
        <v>Полуприцепы общего назначения, грузоподъемность 12 т</v>
      </c>
      <c r="H135" t="str">
        <f>SmtRes!O360</f>
        <v>маш.-ч</v>
      </c>
      <c r="I135">
        <f>SmtRes!Y360*Source!I93</f>
        <v>1.35</v>
      </c>
      <c r="J135">
        <f>SmtRes!AO360</f>
        <v>1</v>
      </c>
      <c r="K135">
        <f>SmtRes!AF360</f>
        <v>12</v>
      </c>
      <c r="L135">
        <f>SmtRes!DB360</f>
        <v>3.24</v>
      </c>
      <c r="M135">
        <f>ROUND(ROUND(L135*Source!I93, 6)*1, 2)</f>
        <v>16.2</v>
      </c>
      <c r="N135">
        <f>SmtRes!AB360</f>
        <v>84.84</v>
      </c>
      <c r="O135">
        <f>ROUND(ROUND(L135*Source!I93, 6)*SmtRes!DA360, 2)</f>
        <v>114.53</v>
      </c>
      <c r="P135">
        <f>SmtRes!AG360</f>
        <v>0</v>
      </c>
      <c r="Q135">
        <f>SmtRes!DC360</f>
        <v>0</v>
      </c>
      <c r="R135">
        <f>ROUND(ROUND(Q135*Source!I93, 6)*1, 2)</f>
        <v>0</v>
      </c>
      <c r="S135">
        <f>SmtRes!AC360</f>
        <v>0</v>
      </c>
      <c r="T135">
        <f>ROUND(ROUND(Q135*Source!I93, 6)*SmtRes!AK360, 2)</f>
        <v>0</v>
      </c>
      <c r="U135">
        <f>SmtRes!X360</f>
        <v>1232549298</v>
      </c>
      <c r="V135">
        <v>-242320133</v>
      </c>
      <c r="W135">
        <v>-530770072</v>
      </c>
    </row>
    <row r="136" spans="1:23" x14ac:dyDescent="0.2">
      <c r="A136">
        <f>Source!A93</f>
        <v>17</v>
      </c>
      <c r="C136">
        <v>2</v>
      </c>
      <c r="D136">
        <v>0</v>
      </c>
      <c r="E136">
        <f>SmtRes!AV359</f>
        <v>0</v>
      </c>
      <c r="F136" t="str">
        <f>SmtRes!I359</f>
        <v>91.14.04-001</v>
      </c>
      <c r="G136" t="str">
        <f>SmtRes!K359</f>
        <v>Тягачи седельные, грузоподъемность 12 т</v>
      </c>
      <c r="H136" t="str">
        <f>SmtRes!O359</f>
        <v>маш.-ч</v>
      </c>
      <c r="I136">
        <f>SmtRes!Y359*Source!I93</f>
        <v>1.35</v>
      </c>
      <c r="J136">
        <f>SmtRes!AO359</f>
        <v>1</v>
      </c>
      <c r="K136">
        <f>SmtRes!AF359</f>
        <v>127.86</v>
      </c>
      <c r="L136">
        <f>SmtRes!DB359</f>
        <v>34.520000000000003</v>
      </c>
      <c r="M136">
        <f>ROUND(ROUND(L136*Source!I93, 6)*1, 2)</f>
        <v>172.6</v>
      </c>
      <c r="N136">
        <f>SmtRes!AB359</f>
        <v>903.97</v>
      </c>
      <c r="O136">
        <f>ROUND(ROUND(L136*Source!I93, 6)*SmtRes!DA359, 2)</f>
        <v>1220.28</v>
      </c>
      <c r="P136">
        <f>SmtRes!AG359</f>
        <v>11.84</v>
      </c>
      <c r="Q136">
        <f>SmtRes!DC359</f>
        <v>3.2</v>
      </c>
      <c r="R136">
        <f>ROUND(ROUND(Q136*Source!I93, 6)*1, 2)</f>
        <v>16</v>
      </c>
      <c r="S136">
        <f>SmtRes!AC359</f>
        <v>11.84</v>
      </c>
      <c r="T136">
        <f>ROUND(ROUND(Q136*Source!I93, 6)*SmtRes!AK359, 2)</f>
        <v>16</v>
      </c>
      <c r="U136">
        <f>SmtRes!X359</f>
        <v>-2019686133</v>
      </c>
      <c r="V136">
        <v>480082204</v>
      </c>
      <c r="W136">
        <v>1802518161</v>
      </c>
    </row>
    <row r="137" spans="1:23" x14ac:dyDescent="0.2">
      <c r="A137">
        <f>Source!A93</f>
        <v>17</v>
      </c>
      <c r="C137">
        <v>2</v>
      </c>
      <c r="D137">
        <v>0</v>
      </c>
      <c r="E137">
        <f>SmtRes!AV358</f>
        <v>0</v>
      </c>
      <c r="F137" t="str">
        <f>SmtRes!I358</f>
        <v>91.10.01-002</v>
      </c>
      <c r="G137" t="str">
        <f>SmtRes!K358</f>
        <v>Агрегаты наполнительно-опрессовочные до 300 м3/ч</v>
      </c>
      <c r="H137" t="str">
        <f>SmtRes!O358</f>
        <v>маш.-ч</v>
      </c>
      <c r="I137">
        <f>SmtRes!Y358*Source!I93</f>
        <v>38.849999999999994</v>
      </c>
      <c r="J137">
        <f>SmtRes!AO358</f>
        <v>1</v>
      </c>
      <c r="K137">
        <f>SmtRes!AF358</f>
        <v>298.48</v>
      </c>
      <c r="L137">
        <f>SmtRes!DB358</f>
        <v>2319.19</v>
      </c>
      <c r="M137">
        <f>ROUND(ROUND(L137*Source!I93, 6)*1, 2)</f>
        <v>11595.95</v>
      </c>
      <c r="N137">
        <f>SmtRes!AB358</f>
        <v>2110.25</v>
      </c>
      <c r="O137">
        <f>ROUND(ROUND(L137*Source!I93, 6)*SmtRes!DA358, 2)</f>
        <v>81983.37</v>
      </c>
      <c r="P137">
        <f>SmtRes!AG358</f>
        <v>10.130000000000001</v>
      </c>
      <c r="Q137">
        <f>SmtRes!DC358</f>
        <v>78.709999999999994</v>
      </c>
      <c r="R137">
        <f>ROUND(ROUND(Q137*Source!I93, 6)*1, 2)</f>
        <v>393.55</v>
      </c>
      <c r="S137">
        <f>SmtRes!AC358</f>
        <v>10.130000000000001</v>
      </c>
      <c r="T137">
        <f>ROUND(ROUND(Q137*Source!I93, 6)*SmtRes!AK358, 2)</f>
        <v>393.55</v>
      </c>
      <c r="U137">
        <f>SmtRes!X358</f>
        <v>1511014073</v>
      </c>
      <c r="V137">
        <v>-2051680678</v>
      </c>
      <c r="W137">
        <v>484193515</v>
      </c>
    </row>
    <row r="138" spans="1:23" x14ac:dyDescent="0.2">
      <c r="A138">
        <f>Source!A93</f>
        <v>17</v>
      </c>
      <c r="C138">
        <v>2</v>
      </c>
      <c r="D138">
        <v>0</v>
      </c>
      <c r="E138">
        <f>SmtRes!AV357</f>
        <v>0</v>
      </c>
      <c r="F138" t="str">
        <f>SmtRes!I357</f>
        <v>91.05.05-014</v>
      </c>
      <c r="G138" t="str">
        <f>SmtRes!K357</f>
        <v>Краны на автомобильном ходу, грузоподъемность 10 т</v>
      </c>
      <c r="H138" t="str">
        <f>SmtRes!O357</f>
        <v>маш.-ч</v>
      </c>
      <c r="I138">
        <f>SmtRes!Y357*Source!I93</f>
        <v>65.400000000000006</v>
      </c>
      <c r="J138">
        <f>SmtRes!AO357</f>
        <v>1</v>
      </c>
      <c r="K138">
        <f>SmtRes!AF357</f>
        <v>112.77</v>
      </c>
      <c r="L138">
        <f>SmtRes!DB357</f>
        <v>1475.03</v>
      </c>
      <c r="M138">
        <f>ROUND(ROUND(L138*Source!I93, 6)*1, 2)</f>
        <v>7375.15</v>
      </c>
      <c r="N138">
        <f>SmtRes!AB357</f>
        <v>797.28</v>
      </c>
      <c r="O138">
        <f>ROUND(ROUND(L138*Source!I93, 6)*SmtRes!DA357, 2)</f>
        <v>52142.31</v>
      </c>
      <c r="P138">
        <f>SmtRes!AG357</f>
        <v>11.84</v>
      </c>
      <c r="Q138">
        <f>SmtRes!DC357</f>
        <v>154.87</v>
      </c>
      <c r="R138">
        <f>ROUND(ROUND(Q138*Source!I93, 6)*1, 2)</f>
        <v>774.35</v>
      </c>
      <c r="S138">
        <f>SmtRes!AC357</f>
        <v>11.84</v>
      </c>
      <c r="T138">
        <f>ROUND(ROUND(Q138*Source!I93, 6)*SmtRes!AK357, 2)</f>
        <v>774.35</v>
      </c>
      <c r="U138">
        <f>SmtRes!X357</f>
        <v>903590057</v>
      </c>
      <c r="V138">
        <v>1764324061</v>
      </c>
      <c r="W138">
        <v>1427555303</v>
      </c>
    </row>
    <row r="139" spans="1:23" x14ac:dyDescent="0.2">
      <c r="A139">
        <f>Source!A93</f>
        <v>17</v>
      </c>
      <c r="C139">
        <v>1</v>
      </c>
      <c r="D139">
        <v>0</v>
      </c>
      <c r="E139">
        <f>SmtRes!AV355</f>
        <v>1</v>
      </c>
      <c r="F139" t="str">
        <f>SmtRes!I355</f>
        <v>1-100-40-82</v>
      </c>
      <c r="G139" t="str">
        <f>SmtRes!K355</f>
        <v>Рабочий среднего разряда 4</v>
      </c>
      <c r="H139" t="str">
        <f>SmtRes!O355</f>
        <v>чел.-ч.</v>
      </c>
      <c r="I139">
        <f>SmtRes!Y355*Source!I93</f>
        <v>835</v>
      </c>
      <c r="J139">
        <f>SmtRes!AO355</f>
        <v>1</v>
      </c>
      <c r="K139">
        <f>SmtRes!AH355</f>
        <v>8.59</v>
      </c>
      <c r="L139">
        <f>SmtRes!DB355</f>
        <v>1434.53</v>
      </c>
      <c r="M139">
        <f>ROUND(ROUND(L139*Source!I93, 6)*1, 2)</f>
        <v>7172.65</v>
      </c>
      <c r="N139">
        <f>SmtRes!AD355</f>
        <v>60.73</v>
      </c>
      <c r="O139">
        <f>ROUND(ROUND(L139*Source!I93, 6)*SmtRes!DA355, 2)</f>
        <v>50710.64</v>
      </c>
      <c r="P139">
        <f>SmtRes!AG355</f>
        <v>0</v>
      </c>
      <c r="Q139">
        <f>SmtRes!DC355</f>
        <v>0</v>
      </c>
      <c r="R139">
        <f>ROUND(ROUND(Q139*Source!I93, 6)*1, 2)</f>
        <v>0</v>
      </c>
      <c r="S139">
        <f>SmtRes!AC355</f>
        <v>0</v>
      </c>
      <c r="T139">
        <f>ROUND(ROUND(Q139*Source!I93, 6)*SmtRes!AK355, 2)</f>
        <v>0</v>
      </c>
      <c r="U139">
        <f>SmtRes!X355</f>
        <v>-1853062777</v>
      </c>
      <c r="V139">
        <v>431606558</v>
      </c>
      <c r="W139">
        <v>-1085282044</v>
      </c>
    </row>
    <row r="140" spans="1:23" x14ac:dyDescent="0.2">
      <c r="A140">
        <f>Source!A95</f>
        <v>17</v>
      </c>
      <c r="C140">
        <v>3</v>
      </c>
      <c r="D140">
        <f>Source!BI95</f>
        <v>1</v>
      </c>
      <c r="E140">
        <f>Source!FS95</f>
        <v>0</v>
      </c>
      <c r="F140" t="str">
        <f>Source!F95</f>
        <v>23.7.02.02-0069</v>
      </c>
      <c r="G140" t="str">
        <f>Source!G95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H140" t="str">
        <f>Source!H95</f>
        <v>т</v>
      </c>
      <c r="I140">
        <f>Source!I95</f>
        <v>9.1</v>
      </c>
      <c r="J140">
        <v>1</v>
      </c>
      <c r="K140">
        <f>Source!AC95</f>
        <v>16814.38</v>
      </c>
      <c r="M140">
        <f>ROUND(K140*I140, 2)</f>
        <v>153010.85999999999</v>
      </c>
      <c r="N140">
        <f>Source!AC95*IF(Source!BC95&lt;&gt; 0, Source!BC95, 1)</f>
        <v>118877.66660000001</v>
      </c>
      <c r="O140">
        <f>ROUND(N140*I140, 2)</f>
        <v>1081786.77</v>
      </c>
      <c r="P140">
        <f>Source!AE95</f>
        <v>0</v>
      </c>
      <c r="R140">
        <f>ROUND(P140*I140, 2)</f>
        <v>0</v>
      </c>
      <c r="S140">
        <f>Source!AE95*IF(Source!BS95&lt;&gt; 0, Source!BS95, 1)</f>
        <v>0</v>
      </c>
      <c r="T140">
        <f>ROUND(S140*I140, 2)</f>
        <v>0</v>
      </c>
      <c r="U140">
        <f>Source!GF95</f>
        <v>460463380</v>
      </c>
      <c r="V140">
        <v>1354642966</v>
      </c>
      <c r="W140">
        <v>-2090202297</v>
      </c>
    </row>
    <row r="141" spans="1:23" x14ac:dyDescent="0.2">
      <c r="A141">
        <f>Source!A97</f>
        <v>17</v>
      </c>
      <c r="C141">
        <v>3</v>
      </c>
      <c r="D141">
        <v>0</v>
      </c>
      <c r="E141">
        <f>SmtRes!AV390</f>
        <v>0</v>
      </c>
      <c r="F141" t="str">
        <f>SmtRes!I390</f>
        <v>999-9950</v>
      </c>
      <c r="G141" t="str">
        <f>SmtRes!K390</f>
        <v>Вспомогательные ненормируемые материалы (2% от ОЗП)</v>
      </c>
      <c r="H141" t="str">
        <f>SmtRes!O390</f>
        <v>РУБ</v>
      </c>
      <c r="I141">
        <f>SmtRes!Y390*Source!I97</f>
        <v>14.8</v>
      </c>
      <c r="J141">
        <f>SmtRes!AO390</f>
        <v>1</v>
      </c>
      <c r="K141">
        <f>SmtRes!AE390</f>
        <v>1</v>
      </c>
      <c r="L141">
        <f>SmtRes!DB390</f>
        <v>14.8</v>
      </c>
      <c r="M141">
        <f>ROUND(ROUND(L141*Source!I97, 6)*1, 2)</f>
        <v>14.8</v>
      </c>
      <c r="N141">
        <f>SmtRes!AA390</f>
        <v>1</v>
      </c>
      <c r="O141">
        <f>ROUND(ROUND(L141*Source!I97, 6)*SmtRes!DA390, 2)</f>
        <v>14.8</v>
      </c>
      <c r="P141">
        <f>SmtRes!AG390</f>
        <v>0</v>
      </c>
      <c r="Q141">
        <f>SmtRes!DC390</f>
        <v>0</v>
      </c>
      <c r="R141">
        <f>ROUND(ROUND(Q141*Source!I97, 6)*1, 2)</f>
        <v>0</v>
      </c>
      <c r="S141">
        <f>SmtRes!AC390</f>
        <v>0</v>
      </c>
      <c r="T141">
        <f>ROUND(ROUND(Q141*Source!I97, 6)*SmtRes!AK390, 2)</f>
        <v>0</v>
      </c>
      <c r="U141">
        <f>SmtRes!X390</f>
        <v>-1731369543</v>
      </c>
      <c r="V141">
        <v>-1976923909</v>
      </c>
      <c r="W141">
        <v>-1976923909</v>
      </c>
    </row>
    <row r="142" spans="1:23" x14ac:dyDescent="0.2">
      <c r="A142">
        <f>Source!A97</f>
        <v>17</v>
      </c>
      <c r="C142">
        <v>3</v>
      </c>
      <c r="D142">
        <v>0</v>
      </c>
      <c r="E142">
        <f>SmtRes!AV389</f>
        <v>0</v>
      </c>
      <c r="F142" t="str">
        <f>SmtRes!I389</f>
        <v>01.7.11.07-0040</v>
      </c>
      <c r="G142" t="str">
        <f>SmtRes!K389</f>
        <v>Электроды диаметром 4 мм Э50А</v>
      </c>
      <c r="H142" t="str">
        <f>SmtRes!O389</f>
        <v>т</v>
      </c>
      <c r="I142">
        <f>SmtRes!Y389*Source!I97</f>
        <v>2.1900000000000001E-3</v>
      </c>
      <c r="J142">
        <f>SmtRes!AO389</f>
        <v>1</v>
      </c>
      <c r="K142">
        <f>SmtRes!AE389</f>
        <v>12824.48</v>
      </c>
      <c r="L142">
        <f>SmtRes!DB389</f>
        <v>28.09</v>
      </c>
      <c r="M142">
        <f>ROUND(ROUND(L142*Source!I97, 6)*1, 2)</f>
        <v>28.09</v>
      </c>
      <c r="N142">
        <f>SmtRes!AA389</f>
        <v>90669.07</v>
      </c>
      <c r="O142">
        <f>ROUND(ROUND(L142*Source!I97, 6)*SmtRes!DA389, 2)</f>
        <v>198.6</v>
      </c>
      <c r="P142">
        <f>SmtRes!AG389</f>
        <v>0</v>
      </c>
      <c r="Q142">
        <f>SmtRes!DC389</f>
        <v>0</v>
      </c>
      <c r="R142">
        <f>ROUND(ROUND(Q142*Source!I97, 6)*1, 2)</f>
        <v>0</v>
      </c>
      <c r="S142">
        <f>SmtRes!AC389</f>
        <v>0</v>
      </c>
      <c r="T142">
        <f>ROUND(ROUND(Q142*Source!I97, 6)*SmtRes!AK389, 2)</f>
        <v>0</v>
      </c>
      <c r="U142">
        <f>SmtRes!X389</f>
        <v>-1204589871</v>
      </c>
      <c r="V142">
        <v>-1187280466</v>
      </c>
      <c r="W142">
        <v>879903946</v>
      </c>
    </row>
    <row r="143" spans="1:23" x14ac:dyDescent="0.2">
      <c r="A143">
        <f>Source!A97</f>
        <v>17</v>
      </c>
      <c r="C143">
        <v>3</v>
      </c>
      <c r="D143">
        <v>0</v>
      </c>
      <c r="E143">
        <f>SmtRes!AV388</f>
        <v>0</v>
      </c>
      <c r="F143" t="str">
        <f>SmtRes!I388</f>
        <v>01.7.03.01-0006</v>
      </c>
      <c r="G143" t="str">
        <f>SmtRes!K388</f>
        <v>Вода химически очищенная</v>
      </c>
      <c r="H143" t="str">
        <f>SmtRes!O388</f>
        <v>м3</v>
      </c>
      <c r="I143">
        <f>SmtRes!Y388*Source!I97</f>
        <v>32</v>
      </c>
      <c r="J143">
        <f>SmtRes!AO388</f>
        <v>1</v>
      </c>
      <c r="K143">
        <f>SmtRes!AE388</f>
        <v>10.67</v>
      </c>
      <c r="L143">
        <f>SmtRes!DB388</f>
        <v>341.44</v>
      </c>
      <c r="M143">
        <f>ROUND(ROUND(L143*Source!I97, 6)*1, 2)</f>
        <v>341.44</v>
      </c>
      <c r="N143">
        <f>SmtRes!AA388</f>
        <v>75.44</v>
      </c>
      <c r="O143">
        <f>ROUND(ROUND(L143*Source!I97, 6)*SmtRes!DA388, 2)</f>
        <v>2413.98</v>
      </c>
      <c r="P143">
        <f>SmtRes!AG388</f>
        <v>0</v>
      </c>
      <c r="Q143">
        <f>SmtRes!DC388</f>
        <v>0</v>
      </c>
      <c r="R143">
        <f>ROUND(ROUND(Q143*Source!I97, 6)*1, 2)</f>
        <v>0</v>
      </c>
      <c r="S143">
        <f>SmtRes!AC388</f>
        <v>0</v>
      </c>
      <c r="T143">
        <f>ROUND(ROUND(Q143*Source!I97, 6)*SmtRes!AK388, 2)</f>
        <v>0</v>
      </c>
      <c r="U143">
        <f>SmtRes!X388</f>
        <v>1982624400</v>
      </c>
      <c r="V143">
        <v>1361103076</v>
      </c>
      <c r="W143">
        <v>1115815502</v>
      </c>
    </row>
    <row r="144" spans="1:23" x14ac:dyDescent="0.2">
      <c r="A144">
        <f>Source!A97</f>
        <v>17</v>
      </c>
      <c r="C144">
        <v>3</v>
      </c>
      <c r="D144">
        <v>0</v>
      </c>
      <c r="E144">
        <f>SmtRes!AV387</f>
        <v>0</v>
      </c>
      <c r="F144" t="str">
        <f>SmtRes!I387</f>
        <v>01.3.02.02-0002</v>
      </c>
      <c r="G144" t="str">
        <f>SmtRes!K387</f>
        <v>Аргон газообразный, сорт высший</v>
      </c>
      <c r="H144" t="str">
        <f>SmtRes!O387</f>
        <v>м3</v>
      </c>
      <c r="I144">
        <f>SmtRes!Y387*Source!I97</f>
        <v>0.28999999999999998</v>
      </c>
      <c r="J144">
        <f>SmtRes!AO387</f>
        <v>1</v>
      </c>
      <c r="K144">
        <f>SmtRes!AE387</f>
        <v>23.41</v>
      </c>
      <c r="L144">
        <f>SmtRes!DB387</f>
        <v>6.79</v>
      </c>
      <c r="M144">
        <f>ROUND(ROUND(L144*Source!I97, 6)*1, 2)</f>
        <v>6.79</v>
      </c>
      <c r="N144">
        <f>SmtRes!AA387</f>
        <v>165.51</v>
      </c>
      <c r="O144">
        <f>ROUND(ROUND(L144*Source!I97, 6)*SmtRes!DA387, 2)</f>
        <v>48.01</v>
      </c>
      <c r="P144">
        <f>SmtRes!AG387</f>
        <v>0</v>
      </c>
      <c r="Q144">
        <f>SmtRes!DC387</f>
        <v>0</v>
      </c>
      <c r="R144">
        <f>ROUND(ROUND(Q144*Source!I97, 6)*1, 2)</f>
        <v>0</v>
      </c>
      <c r="S144">
        <f>SmtRes!AC387</f>
        <v>0</v>
      </c>
      <c r="T144">
        <f>ROUND(ROUND(Q144*Source!I97, 6)*SmtRes!AK387, 2)</f>
        <v>0</v>
      </c>
      <c r="U144">
        <f>SmtRes!X387</f>
        <v>-1718793076</v>
      </c>
      <c r="V144">
        <v>331812596</v>
      </c>
      <c r="W144">
        <v>740543675</v>
      </c>
    </row>
    <row r="145" spans="1:23" x14ac:dyDescent="0.2">
      <c r="A145">
        <f>Source!A97</f>
        <v>17</v>
      </c>
      <c r="C145">
        <v>2</v>
      </c>
      <c r="D145">
        <v>0</v>
      </c>
      <c r="E145">
        <f>SmtRes!AV386</f>
        <v>0</v>
      </c>
      <c r="F145" t="str">
        <f>SmtRes!I386</f>
        <v>91.17.04-233</v>
      </c>
      <c r="G145" t="str">
        <f>SmtRes!K386</f>
        <v>Установки для сварки ручной дуговой (постоянного тока)</v>
      </c>
      <c r="H145" t="str">
        <f>SmtRes!O386</f>
        <v>маш.-ч</v>
      </c>
      <c r="I145">
        <f>SmtRes!Y386*Source!I97</f>
        <v>9.7799999999999994</v>
      </c>
      <c r="J145">
        <f>SmtRes!AO386</f>
        <v>1</v>
      </c>
      <c r="K145">
        <f>SmtRes!AF386</f>
        <v>8.68</v>
      </c>
      <c r="L145">
        <f>SmtRes!DB386</f>
        <v>84.89</v>
      </c>
      <c r="M145">
        <f>ROUND(ROUND(L145*Source!I97, 6)*1, 2)</f>
        <v>84.89</v>
      </c>
      <c r="N145">
        <f>SmtRes!AB386</f>
        <v>61.37</v>
      </c>
      <c r="O145">
        <f>ROUND(ROUND(L145*Source!I97, 6)*SmtRes!DA386, 2)</f>
        <v>600.16999999999996</v>
      </c>
      <c r="P145">
        <f>SmtRes!AG386</f>
        <v>0</v>
      </c>
      <c r="Q145">
        <f>SmtRes!DC386</f>
        <v>0</v>
      </c>
      <c r="R145">
        <f>ROUND(ROUND(Q145*Source!I97, 6)*1, 2)</f>
        <v>0</v>
      </c>
      <c r="S145">
        <f>SmtRes!AC386</f>
        <v>0</v>
      </c>
      <c r="T145">
        <f>ROUND(ROUND(Q145*Source!I97, 6)*SmtRes!AK386, 2)</f>
        <v>0</v>
      </c>
      <c r="U145">
        <f>SmtRes!X386</f>
        <v>-1277097320</v>
      </c>
      <c r="V145">
        <v>1526331246</v>
      </c>
      <c r="W145">
        <v>803811684</v>
      </c>
    </row>
    <row r="146" spans="1:23" x14ac:dyDescent="0.2">
      <c r="A146">
        <f>Source!A97</f>
        <v>17</v>
      </c>
      <c r="C146">
        <v>2</v>
      </c>
      <c r="D146">
        <v>0</v>
      </c>
      <c r="E146">
        <f>SmtRes!AV385</f>
        <v>0</v>
      </c>
      <c r="F146" t="str">
        <f>SmtRes!I385</f>
        <v>91.14.05-011</v>
      </c>
      <c r="G146" t="str">
        <f>SmtRes!K385</f>
        <v>Полуприцепы общего назначения, грузоподъемность 12 т</v>
      </c>
      <c r="H146" t="str">
        <f>SmtRes!O385</f>
        <v>маш.-ч</v>
      </c>
      <c r="I146">
        <f>SmtRes!Y385*Source!I97</f>
        <v>0.06</v>
      </c>
      <c r="J146">
        <f>SmtRes!AO385</f>
        <v>1</v>
      </c>
      <c r="K146">
        <f>SmtRes!AF385</f>
        <v>12</v>
      </c>
      <c r="L146">
        <f>SmtRes!DB385</f>
        <v>0.72</v>
      </c>
      <c r="M146">
        <f>ROUND(ROUND(L146*Source!I97, 6)*1, 2)</f>
        <v>0.72</v>
      </c>
      <c r="N146">
        <f>SmtRes!AB385</f>
        <v>84.84</v>
      </c>
      <c r="O146">
        <f>ROUND(ROUND(L146*Source!I97, 6)*SmtRes!DA385, 2)</f>
        <v>5.09</v>
      </c>
      <c r="P146">
        <f>SmtRes!AG385</f>
        <v>0</v>
      </c>
      <c r="Q146">
        <f>SmtRes!DC385</f>
        <v>0</v>
      </c>
      <c r="R146">
        <f>ROUND(ROUND(Q146*Source!I97, 6)*1, 2)</f>
        <v>0</v>
      </c>
      <c r="S146">
        <f>SmtRes!AC385</f>
        <v>0</v>
      </c>
      <c r="T146">
        <f>ROUND(ROUND(Q146*Source!I97, 6)*SmtRes!AK385, 2)</f>
        <v>0</v>
      </c>
      <c r="U146">
        <f>SmtRes!X385</f>
        <v>1232549298</v>
      </c>
      <c r="V146">
        <v>-242320133</v>
      </c>
      <c r="W146">
        <v>-530770072</v>
      </c>
    </row>
    <row r="147" spans="1:23" x14ac:dyDescent="0.2">
      <c r="A147">
        <f>Source!A97</f>
        <v>17</v>
      </c>
      <c r="C147">
        <v>2</v>
      </c>
      <c r="D147">
        <v>0</v>
      </c>
      <c r="E147">
        <f>SmtRes!AV384</f>
        <v>0</v>
      </c>
      <c r="F147" t="str">
        <f>SmtRes!I384</f>
        <v>91.14.04-001</v>
      </c>
      <c r="G147" t="str">
        <f>SmtRes!K384</f>
        <v>Тягачи седельные, грузоподъемность 12 т</v>
      </c>
      <c r="H147" t="str">
        <f>SmtRes!O384</f>
        <v>маш.-ч</v>
      </c>
      <c r="I147">
        <f>SmtRes!Y384*Source!I97</f>
        <v>0.06</v>
      </c>
      <c r="J147">
        <f>SmtRes!AO384</f>
        <v>1</v>
      </c>
      <c r="K147">
        <f>SmtRes!AF384</f>
        <v>127.86</v>
      </c>
      <c r="L147">
        <f>SmtRes!DB384</f>
        <v>7.67</v>
      </c>
      <c r="M147">
        <f>ROUND(ROUND(L147*Source!I97, 6)*1, 2)</f>
        <v>7.67</v>
      </c>
      <c r="N147">
        <f>SmtRes!AB384</f>
        <v>903.97</v>
      </c>
      <c r="O147">
        <f>ROUND(ROUND(L147*Source!I97, 6)*SmtRes!DA384, 2)</f>
        <v>54.23</v>
      </c>
      <c r="P147">
        <f>SmtRes!AG384</f>
        <v>11.84</v>
      </c>
      <c r="Q147">
        <f>SmtRes!DC384</f>
        <v>0.71</v>
      </c>
      <c r="R147">
        <f>ROUND(ROUND(Q147*Source!I97, 6)*1, 2)</f>
        <v>0.71</v>
      </c>
      <c r="S147">
        <f>SmtRes!AC384</f>
        <v>11.84</v>
      </c>
      <c r="T147">
        <f>ROUND(ROUND(Q147*Source!I97, 6)*SmtRes!AK384, 2)</f>
        <v>0.71</v>
      </c>
      <c r="U147">
        <f>SmtRes!X384</f>
        <v>-2019686133</v>
      </c>
      <c r="V147">
        <v>480082204</v>
      </c>
      <c r="W147">
        <v>1802518161</v>
      </c>
    </row>
    <row r="148" spans="1:23" x14ac:dyDescent="0.2">
      <c r="A148">
        <f>Source!A97</f>
        <v>17</v>
      </c>
      <c r="C148">
        <v>2</v>
      </c>
      <c r="D148">
        <v>0</v>
      </c>
      <c r="E148">
        <f>SmtRes!AV383</f>
        <v>0</v>
      </c>
      <c r="F148" t="str">
        <f>SmtRes!I383</f>
        <v>91.10.01-001</v>
      </c>
      <c r="G148" t="str">
        <f>SmtRes!K383</f>
        <v>Агрегаты наполнительно-опрессовочные до 70 м3/ч</v>
      </c>
      <c r="H148" t="str">
        <f>SmtRes!O383</f>
        <v>маш.-ч</v>
      </c>
      <c r="I148">
        <f>SmtRes!Y383*Source!I97</f>
        <v>9.4</v>
      </c>
      <c r="J148">
        <f>SmtRes!AO383</f>
        <v>1</v>
      </c>
      <c r="K148">
        <f>SmtRes!AF383</f>
        <v>134.31</v>
      </c>
      <c r="L148">
        <f>SmtRes!DB383</f>
        <v>1262.51</v>
      </c>
      <c r="M148">
        <f>ROUND(ROUND(L148*Source!I97, 6)*1, 2)</f>
        <v>1262.51</v>
      </c>
      <c r="N148">
        <f>SmtRes!AB383</f>
        <v>949.57</v>
      </c>
      <c r="O148">
        <f>ROUND(ROUND(L148*Source!I97, 6)*SmtRes!DA383, 2)</f>
        <v>8925.9500000000007</v>
      </c>
      <c r="P148">
        <f>SmtRes!AG383</f>
        <v>8.82</v>
      </c>
      <c r="Q148">
        <f>SmtRes!DC383</f>
        <v>82.91</v>
      </c>
      <c r="R148">
        <f>ROUND(ROUND(Q148*Source!I97, 6)*1, 2)</f>
        <v>82.91</v>
      </c>
      <c r="S148">
        <f>SmtRes!AC383</f>
        <v>8.82</v>
      </c>
      <c r="T148">
        <f>ROUND(ROUND(Q148*Source!I97, 6)*SmtRes!AK383, 2)</f>
        <v>82.91</v>
      </c>
      <c r="U148">
        <f>SmtRes!X383</f>
        <v>-1745769638</v>
      </c>
      <c r="V148">
        <v>-1946662931</v>
      </c>
      <c r="W148">
        <v>-1730624514</v>
      </c>
    </row>
    <row r="149" spans="1:23" x14ac:dyDescent="0.2">
      <c r="A149">
        <f>Source!A97</f>
        <v>17</v>
      </c>
      <c r="C149">
        <v>2</v>
      </c>
      <c r="D149">
        <v>0</v>
      </c>
      <c r="E149">
        <f>SmtRes!AV382</f>
        <v>0</v>
      </c>
      <c r="F149" t="str">
        <f>SmtRes!I382</f>
        <v>91.06.03-062</v>
      </c>
      <c r="G149" t="str">
        <f>SmtRes!K382</f>
        <v>Лебедки электрические тяговым усилием до 31,39 кН (3,2 т)</v>
      </c>
      <c r="H149" t="str">
        <f>SmtRes!O382</f>
        <v>маш.-ч</v>
      </c>
      <c r="I149">
        <f>SmtRes!Y382*Source!I97</f>
        <v>0.7</v>
      </c>
      <c r="J149">
        <f>SmtRes!AO382</f>
        <v>1</v>
      </c>
      <c r="K149">
        <f>SmtRes!AF382</f>
        <v>6.99</v>
      </c>
      <c r="L149">
        <f>SmtRes!DB382</f>
        <v>4.8899999999999997</v>
      </c>
      <c r="M149">
        <f>ROUND(ROUND(L149*Source!I97, 6)*1, 2)</f>
        <v>4.8899999999999997</v>
      </c>
      <c r="N149">
        <f>SmtRes!AB382</f>
        <v>49.42</v>
      </c>
      <c r="O149">
        <f>ROUND(ROUND(L149*Source!I97, 6)*SmtRes!DA382, 2)</f>
        <v>34.57</v>
      </c>
      <c r="P149">
        <f>SmtRes!AG382</f>
        <v>0</v>
      </c>
      <c r="Q149">
        <f>SmtRes!DC382</f>
        <v>0</v>
      </c>
      <c r="R149">
        <f>ROUND(ROUND(Q149*Source!I97, 6)*1, 2)</f>
        <v>0</v>
      </c>
      <c r="S149">
        <f>SmtRes!AC382</f>
        <v>0</v>
      </c>
      <c r="T149">
        <f>ROUND(ROUND(Q149*Source!I97, 6)*SmtRes!AK382, 2)</f>
        <v>0</v>
      </c>
      <c r="U149">
        <f>SmtRes!X382</f>
        <v>-1684488578</v>
      </c>
      <c r="V149">
        <v>-1513977457</v>
      </c>
      <c r="W149">
        <v>-718075602</v>
      </c>
    </row>
    <row r="150" spans="1:23" x14ac:dyDescent="0.2">
      <c r="A150">
        <f>Source!A97</f>
        <v>17</v>
      </c>
      <c r="C150">
        <v>2</v>
      </c>
      <c r="D150">
        <v>0</v>
      </c>
      <c r="E150">
        <f>SmtRes!AV381</f>
        <v>0</v>
      </c>
      <c r="F150" t="str">
        <f>SmtRes!I381</f>
        <v>91.05.05-014</v>
      </c>
      <c r="G150" t="str">
        <f>SmtRes!K381</f>
        <v>Краны на автомобильном ходу, грузоподъемность 10 т</v>
      </c>
      <c r="H150" t="str">
        <f>SmtRes!O381</f>
        <v>маш.-ч</v>
      </c>
      <c r="I150">
        <f>SmtRes!Y381*Source!I97</f>
        <v>7.0000000000000007E-2</v>
      </c>
      <c r="J150">
        <f>SmtRes!AO381</f>
        <v>1</v>
      </c>
      <c r="K150">
        <f>SmtRes!AF381</f>
        <v>112.77</v>
      </c>
      <c r="L150">
        <f>SmtRes!DB381</f>
        <v>7.89</v>
      </c>
      <c r="M150">
        <f>ROUND(ROUND(L150*Source!I97, 6)*1, 2)</f>
        <v>7.89</v>
      </c>
      <c r="N150">
        <f>SmtRes!AB381</f>
        <v>797.28</v>
      </c>
      <c r="O150">
        <f>ROUND(ROUND(L150*Source!I97, 6)*SmtRes!DA381, 2)</f>
        <v>55.78</v>
      </c>
      <c r="P150">
        <f>SmtRes!AG381</f>
        <v>11.84</v>
      </c>
      <c r="Q150">
        <f>SmtRes!DC381</f>
        <v>0.83</v>
      </c>
      <c r="R150">
        <f>ROUND(ROUND(Q150*Source!I97, 6)*1, 2)</f>
        <v>0.83</v>
      </c>
      <c r="S150">
        <f>SmtRes!AC381</f>
        <v>11.84</v>
      </c>
      <c r="T150">
        <f>ROUND(ROUND(Q150*Source!I97, 6)*SmtRes!AK381, 2)</f>
        <v>0.83</v>
      </c>
      <c r="U150">
        <f>SmtRes!X381</f>
        <v>903590057</v>
      </c>
      <c r="V150">
        <v>1764324061</v>
      </c>
      <c r="W150">
        <v>1427555303</v>
      </c>
    </row>
    <row r="151" spans="1:23" x14ac:dyDescent="0.2">
      <c r="A151">
        <f>Source!A97</f>
        <v>17</v>
      </c>
      <c r="C151">
        <v>1</v>
      </c>
      <c r="D151">
        <v>0</v>
      </c>
      <c r="E151">
        <f>SmtRes!AV379</f>
        <v>1</v>
      </c>
      <c r="F151" t="str">
        <f>SmtRes!I379</f>
        <v>1-100-42-82</v>
      </c>
      <c r="G151" t="str">
        <f>SmtRes!K379</f>
        <v>Рабочий среднего разряда 4.2</v>
      </c>
      <c r="H151" t="str">
        <f>SmtRes!O379</f>
        <v>чел.-ч.</v>
      </c>
      <c r="I151">
        <f>SmtRes!Y379*Source!I97</f>
        <v>83.6</v>
      </c>
      <c r="J151">
        <f>SmtRes!AO379</f>
        <v>1</v>
      </c>
      <c r="K151">
        <f>SmtRes!AH379</f>
        <v>8.85</v>
      </c>
      <c r="L151">
        <f>SmtRes!DB379</f>
        <v>739.86</v>
      </c>
      <c r="M151">
        <f>ROUND(ROUND(L151*Source!I97, 6)*1, 2)</f>
        <v>739.86</v>
      </c>
      <c r="N151">
        <f>SmtRes!AD379</f>
        <v>62.57</v>
      </c>
      <c r="O151">
        <f>ROUND(ROUND(L151*Source!I97, 6)*SmtRes!DA379, 2)</f>
        <v>5230.8100000000004</v>
      </c>
      <c r="P151">
        <f>SmtRes!AG379</f>
        <v>0</v>
      </c>
      <c r="Q151">
        <f>SmtRes!DC379</f>
        <v>0</v>
      </c>
      <c r="R151">
        <f>ROUND(ROUND(Q151*Source!I97, 6)*1, 2)</f>
        <v>0</v>
      </c>
      <c r="S151">
        <f>SmtRes!AC379</f>
        <v>0</v>
      </c>
      <c r="T151">
        <f>ROUND(ROUND(Q151*Source!I97, 6)*SmtRes!AK379, 2)</f>
        <v>0</v>
      </c>
      <c r="U151">
        <f>SmtRes!X379</f>
        <v>2034902790</v>
      </c>
      <c r="V151">
        <v>-1066995304</v>
      </c>
      <c r="W151">
        <v>-2139970972</v>
      </c>
    </row>
    <row r="152" spans="1:23" x14ac:dyDescent="0.2">
      <c r="A152">
        <f>Source!A99</f>
        <v>17</v>
      </c>
      <c r="C152">
        <v>3</v>
      </c>
      <c r="D152">
        <v>0</v>
      </c>
      <c r="E152">
        <f>SmtRes!AV408</f>
        <v>0</v>
      </c>
      <c r="F152" t="str">
        <f>SmtRes!I408</f>
        <v>999-9950</v>
      </c>
      <c r="G152" t="str">
        <f>SmtRes!K408</f>
        <v>Вспомогательные ненормируемые материалы (2% от ОЗП)</v>
      </c>
      <c r="H152" t="str">
        <f>SmtRes!O408</f>
        <v>РУБ</v>
      </c>
      <c r="I152">
        <f>SmtRes!Y408*Source!I99</f>
        <v>75.400000000000006</v>
      </c>
      <c r="J152">
        <f>SmtRes!AO408</f>
        <v>1</v>
      </c>
      <c r="K152">
        <f>SmtRes!AE408</f>
        <v>1</v>
      </c>
      <c r="L152">
        <f>SmtRes!DB408</f>
        <v>75.400000000000006</v>
      </c>
      <c r="M152">
        <f>ROUND(ROUND(L152*Source!I99, 6)*1, 2)</f>
        <v>75.400000000000006</v>
      </c>
      <c r="N152">
        <f>SmtRes!AA408</f>
        <v>1</v>
      </c>
      <c r="O152">
        <f>ROUND(ROUND(L152*Source!I99, 6)*SmtRes!DA408, 2)</f>
        <v>75.400000000000006</v>
      </c>
      <c r="P152">
        <f>SmtRes!AG408</f>
        <v>0</v>
      </c>
      <c r="Q152">
        <f>SmtRes!DC408</f>
        <v>0</v>
      </c>
      <c r="R152">
        <f>ROUND(ROUND(Q152*Source!I99, 6)*1, 2)</f>
        <v>0</v>
      </c>
      <c r="S152">
        <f>SmtRes!AC408</f>
        <v>0</v>
      </c>
      <c r="T152">
        <f>ROUND(ROUND(Q152*Source!I99, 6)*SmtRes!AK408, 2)</f>
        <v>0</v>
      </c>
      <c r="U152">
        <f>SmtRes!X408</f>
        <v>-1731369543</v>
      </c>
      <c r="V152">
        <v>-1976923909</v>
      </c>
      <c r="W152">
        <v>-1976923909</v>
      </c>
    </row>
    <row r="153" spans="1:23" x14ac:dyDescent="0.2">
      <c r="A153">
        <f>Source!A99</f>
        <v>17</v>
      </c>
      <c r="C153">
        <v>3</v>
      </c>
      <c r="D153">
        <v>0</v>
      </c>
      <c r="E153">
        <f>SmtRes!AV407</f>
        <v>0</v>
      </c>
      <c r="F153" t="str">
        <f>SmtRes!I407</f>
        <v>01.7.11.07-0040</v>
      </c>
      <c r="G153" t="str">
        <f>SmtRes!K407</f>
        <v>Электроды диаметром 4 мм Э50А</v>
      </c>
      <c r="H153" t="str">
        <f>SmtRes!O407</f>
        <v>т</v>
      </c>
      <c r="I153">
        <f>SmtRes!Y407*Source!I99</f>
        <v>2.9700000000000001E-2</v>
      </c>
      <c r="J153">
        <f>SmtRes!AO407</f>
        <v>1</v>
      </c>
      <c r="K153">
        <f>SmtRes!AE407</f>
        <v>12824.48</v>
      </c>
      <c r="L153">
        <f>SmtRes!DB407</f>
        <v>380.89</v>
      </c>
      <c r="M153">
        <f>ROUND(ROUND(L153*Source!I99, 6)*1, 2)</f>
        <v>380.89</v>
      </c>
      <c r="N153">
        <f>SmtRes!AA407</f>
        <v>90669.07</v>
      </c>
      <c r="O153">
        <f>ROUND(ROUND(L153*Source!I99, 6)*SmtRes!DA407, 2)</f>
        <v>2692.89</v>
      </c>
      <c r="P153">
        <f>SmtRes!AG407</f>
        <v>0</v>
      </c>
      <c r="Q153">
        <f>SmtRes!DC407</f>
        <v>0</v>
      </c>
      <c r="R153">
        <f>ROUND(ROUND(Q153*Source!I99, 6)*1, 2)</f>
        <v>0</v>
      </c>
      <c r="S153">
        <f>SmtRes!AC407</f>
        <v>0</v>
      </c>
      <c r="T153">
        <f>ROUND(ROUND(Q153*Source!I99, 6)*SmtRes!AK407, 2)</f>
        <v>0</v>
      </c>
      <c r="U153">
        <f>SmtRes!X407</f>
        <v>-1204589871</v>
      </c>
      <c r="V153">
        <v>-1187280466</v>
      </c>
      <c r="W153">
        <v>879903946</v>
      </c>
    </row>
    <row r="154" spans="1:23" x14ac:dyDescent="0.2">
      <c r="A154">
        <f>Source!A99</f>
        <v>17</v>
      </c>
      <c r="C154">
        <v>3</v>
      </c>
      <c r="D154">
        <v>0</v>
      </c>
      <c r="E154">
        <f>SmtRes!AV406</f>
        <v>0</v>
      </c>
      <c r="F154" t="str">
        <f>SmtRes!I406</f>
        <v>01.7.08.04-0003</v>
      </c>
      <c r="G154" t="str">
        <f>SmtRes!K406</f>
        <v>Мел природный молотый</v>
      </c>
      <c r="H154" t="str">
        <f>SmtRes!O406</f>
        <v>т</v>
      </c>
      <c r="I154">
        <f>SmtRes!Y406*Source!I99</f>
        <v>8.0000000000000002E-3</v>
      </c>
      <c r="J154">
        <f>SmtRes!AO406</f>
        <v>1</v>
      </c>
      <c r="K154">
        <f>SmtRes!AE406</f>
        <v>1926.41</v>
      </c>
      <c r="L154">
        <f>SmtRes!DB406</f>
        <v>15.41</v>
      </c>
      <c r="M154">
        <f>ROUND(ROUND(L154*Source!I99, 6)*1, 2)</f>
        <v>15.41</v>
      </c>
      <c r="N154">
        <f>SmtRes!AA406</f>
        <v>13619.72</v>
      </c>
      <c r="O154">
        <f>ROUND(ROUND(L154*Source!I99, 6)*SmtRes!DA406, 2)</f>
        <v>108.95</v>
      </c>
      <c r="P154">
        <f>SmtRes!AG406</f>
        <v>0</v>
      </c>
      <c r="Q154">
        <f>SmtRes!DC406</f>
        <v>0</v>
      </c>
      <c r="R154">
        <f>ROUND(ROUND(Q154*Source!I99, 6)*1, 2)</f>
        <v>0</v>
      </c>
      <c r="S154">
        <f>SmtRes!AC406</f>
        <v>0</v>
      </c>
      <c r="T154">
        <f>ROUND(ROUND(Q154*Source!I99, 6)*SmtRes!AK406, 2)</f>
        <v>0</v>
      </c>
      <c r="U154">
        <f>SmtRes!X406</f>
        <v>-1907798261</v>
      </c>
      <c r="V154">
        <v>1061129169</v>
      </c>
      <c r="W154">
        <v>1163350127</v>
      </c>
    </row>
    <row r="155" spans="1:23" x14ac:dyDescent="0.2">
      <c r="A155">
        <f>Source!A99</f>
        <v>17</v>
      </c>
      <c r="C155">
        <v>3</v>
      </c>
      <c r="D155">
        <v>0</v>
      </c>
      <c r="E155">
        <f>SmtRes!AV405</f>
        <v>0</v>
      </c>
      <c r="F155" t="str">
        <f>SmtRes!I405</f>
        <v>01.7.03.04-0001</v>
      </c>
      <c r="G155" t="str">
        <f>SmtRes!K405</f>
        <v>Электроэнергия</v>
      </c>
      <c r="H155" t="str">
        <f>SmtRes!O405</f>
        <v>КВТ-Ч</v>
      </c>
      <c r="I155">
        <f>SmtRes!Y405*Source!I99</f>
        <v>345</v>
      </c>
      <c r="J155">
        <f>SmtRes!AO405</f>
        <v>1</v>
      </c>
      <c r="K155">
        <f>SmtRes!AE405</f>
        <v>0.51</v>
      </c>
      <c r="L155">
        <f>SmtRes!DB405</f>
        <v>175.95</v>
      </c>
      <c r="M155">
        <f>ROUND(ROUND(L155*Source!I99, 6)*1, 2)</f>
        <v>175.95</v>
      </c>
      <c r="N155">
        <f>SmtRes!AA405</f>
        <v>3.61</v>
      </c>
      <c r="O155">
        <f>ROUND(ROUND(L155*Source!I99, 6)*SmtRes!DA405, 2)</f>
        <v>1243.97</v>
      </c>
      <c r="P155">
        <f>SmtRes!AG405</f>
        <v>0</v>
      </c>
      <c r="Q155">
        <f>SmtRes!DC405</f>
        <v>0</v>
      </c>
      <c r="R155">
        <f>ROUND(ROUND(Q155*Source!I99, 6)*1, 2)</f>
        <v>0</v>
      </c>
      <c r="S155">
        <f>SmtRes!AC405</f>
        <v>0</v>
      </c>
      <c r="T155">
        <f>ROUND(ROUND(Q155*Source!I99, 6)*SmtRes!AK405, 2)</f>
        <v>0</v>
      </c>
      <c r="U155">
        <f>SmtRes!X405</f>
        <v>-285286901</v>
      </c>
      <c r="V155">
        <v>1383665598</v>
      </c>
      <c r="W155">
        <v>1809970067</v>
      </c>
    </row>
    <row r="156" spans="1:23" x14ac:dyDescent="0.2">
      <c r="A156">
        <f>Source!A99</f>
        <v>17</v>
      </c>
      <c r="C156">
        <v>3</v>
      </c>
      <c r="D156">
        <v>0</v>
      </c>
      <c r="E156">
        <f>SmtRes!AV404</f>
        <v>0</v>
      </c>
      <c r="F156" t="str">
        <f>SmtRes!I404</f>
        <v>01.7.03.01-0006</v>
      </c>
      <c r="G156" t="str">
        <f>SmtRes!K404</f>
        <v>Вода химически очищенная</v>
      </c>
      <c r="H156" t="str">
        <f>SmtRes!O404</f>
        <v>м3</v>
      </c>
      <c r="I156">
        <f>SmtRes!Y404*Source!I99</f>
        <v>0.69</v>
      </c>
      <c r="J156">
        <f>SmtRes!AO404</f>
        <v>1</v>
      </c>
      <c r="K156">
        <f>SmtRes!AE404</f>
        <v>10.67</v>
      </c>
      <c r="L156">
        <f>SmtRes!DB404</f>
        <v>7.36</v>
      </c>
      <c r="M156">
        <f>ROUND(ROUND(L156*Source!I99, 6)*1, 2)</f>
        <v>7.36</v>
      </c>
      <c r="N156">
        <f>SmtRes!AA404</f>
        <v>75.44</v>
      </c>
      <c r="O156">
        <f>ROUND(ROUND(L156*Source!I99, 6)*SmtRes!DA404, 2)</f>
        <v>52.04</v>
      </c>
      <c r="P156">
        <f>SmtRes!AG404</f>
        <v>0</v>
      </c>
      <c r="Q156">
        <f>SmtRes!DC404</f>
        <v>0</v>
      </c>
      <c r="R156">
        <f>ROUND(ROUND(Q156*Source!I99, 6)*1, 2)</f>
        <v>0</v>
      </c>
      <c r="S156">
        <f>SmtRes!AC404</f>
        <v>0</v>
      </c>
      <c r="T156">
        <f>ROUND(ROUND(Q156*Source!I99, 6)*SmtRes!AK404, 2)</f>
        <v>0</v>
      </c>
      <c r="U156">
        <f>SmtRes!X404</f>
        <v>1982624400</v>
      </c>
      <c r="V156">
        <v>1361103076</v>
      </c>
      <c r="W156">
        <v>1115815502</v>
      </c>
    </row>
    <row r="157" spans="1:23" x14ac:dyDescent="0.2">
      <c r="A157">
        <f>Source!A99</f>
        <v>17</v>
      </c>
      <c r="C157">
        <v>3</v>
      </c>
      <c r="D157">
        <v>0</v>
      </c>
      <c r="E157">
        <f>SmtRes!AV403</f>
        <v>0</v>
      </c>
      <c r="F157" t="str">
        <f>SmtRes!I403</f>
        <v>01.3.02.09-0022</v>
      </c>
      <c r="G157" t="str">
        <f>SmtRes!K403</f>
        <v>Пропан-бутан, смесь техническая</v>
      </c>
      <c r="H157" t="str">
        <f>SmtRes!O403</f>
        <v>кг</v>
      </c>
      <c r="I157">
        <f>SmtRes!Y403*Source!I99</f>
        <v>5.16</v>
      </c>
      <c r="J157">
        <f>SmtRes!AO403</f>
        <v>1</v>
      </c>
      <c r="K157">
        <f>SmtRes!AE403</f>
        <v>4.47</v>
      </c>
      <c r="L157">
        <f>SmtRes!DB403</f>
        <v>23.07</v>
      </c>
      <c r="M157">
        <f>ROUND(ROUND(L157*Source!I99, 6)*1, 2)</f>
        <v>23.07</v>
      </c>
      <c r="N157">
        <f>SmtRes!AA403</f>
        <v>31.6</v>
      </c>
      <c r="O157">
        <f>ROUND(ROUND(L157*Source!I99, 6)*SmtRes!DA403, 2)</f>
        <v>163.1</v>
      </c>
      <c r="P157">
        <f>SmtRes!AG403</f>
        <v>0</v>
      </c>
      <c r="Q157">
        <f>SmtRes!DC403</f>
        <v>0</v>
      </c>
      <c r="R157">
        <f>ROUND(ROUND(Q157*Source!I99, 6)*1, 2)</f>
        <v>0</v>
      </c>
      <c r="S157">
        <f>SmtRes!AC403</f>
        <v>0</v>
      </c>
      <c r="T157">
        <f>ROUND(ROUND(Q157*Source!I99, 6)*SmtRes!AK403, 2)</f>
        <v>0</v>
      </c>
      <c r="U157">
        <f>SmtRes!X403</f>
        <v>-1411127917</v>
      </c>
      <c r="V157">
        <v>-1635374561</v>
      </c>
      <c r="W157">
        <v>-491550134</v>
      </c>
    </row>
    <row r="158" spans="1:23" x14ac:dyDescent="0.2">
      <c r="A158">
        <f>Source!A99</f>
        <v>17</v>
      </c>
      <c r="C158">
        <v>3</v>
      </c>
      <c r="D158">
        <v>0</v>
      </c>
      <c r="E158">
        <f>SmtRes!AV402</f>
        <v>0</v>
      </c>
      <c r="F158" t="str">
        <f>SmtRes!I402</f>
        <v>01.3.02.08-0001</v>
      </c>
      <c r="G158" t="str">
        <f>SmtRes!K402</f>
        <v>Кислород технический газообразный</v>
      </c>
      <c r="H158" t="str">
        <f>SmtRes!O402</f>
        <v>м3</v>
      </c>
      <c r="I158">
        <f>SmtRes!Y402*Source!I99</f>
        <v>17.5</v>
      </c>
      <c r="J158">
        <f>SmtRes!AO402</f>
        <v>1</v>
      </c>
      <c r="K158">
        <f>SmtRes!AE402</f>
        <v>8.7899999999999991</v>
      </c>
      <c r="L158">
        <f>SmtRes!DB402</f>
        <v>153.83000000000001</v>
      </c>
      <c r="M158">
        <f>ROUND(ROUND(L158*Source!I99, 6)*1, 2)</f>
        <v>153.83000000000001</v>
      </c>
      <c r="N158">
        <f>SmtRes!AA402</f>
        <v>62.15</v>
      </c>
      <c r="O158">
        <f>ROUND(ROUND(L158*Source!I99, 6)*SmtRes!DA402, 2)</f>
        <v>1087.58</v>
      </c>
      <c r="P158">
        <f>SmtRes!AG402</f>
        <v>0</v>
      </c>
      <c r="Q158">
        <f>SmtRes!DC402</f>
        <v>0</v>
      </c>
      <c r="R158">
        <f>ROUND(ROUND(Q158*Source!I99, 6)*1, 2)</f>
        <v>0</v>
      </c>
      <c r="S158">
        <f>SmtRes!AC402</f>
        <v>0</v>
      </c>
      <c r="T158">
        <f>ROUND(ROUND(Q158*Source!I99, 6)*SmtRes!AK402, 2)</f>
        <v>0</v>
      </c>
      <c r="U158">
        <f>SmtRes!X402</f>
        <v>1597319531</v>
      </c>
      <c r="V158">
        <v>-1753273772</v>
      </c>
      <c r="W158">
        <v>1065130301</v>
      </c>
    </row>
    <row r="159" spans="1:23" x14ac:dyDescent="0.2">
      <c r="A159">
        <f>Source!A99</f>
        <v>17</v>
      </c>
      <c r="C159">
        <v>2</v>
      </c>
      <c r="D159">
        <v>0</v>
      </c>
      <c r="E159">
        <f>SmtRes!AV401</f>
        <v>0</v>
      </c>
      <c r="F159" t="str">
        <f>SmtRes!I401</f>
        <v>91.17.04-233</v>
      </c>
      <c r="G159" t="str">
        <f>SmtRes!K401</f>
        <v>Установки для сварки ручной дуговой (постоянного тока)</v>
      </c>
      <c r="H159" t="str">
        <f>SmtRes!O401</f>
        <v>маш.-ч</v>
      </c>
      <c r="I159">
        <f>SmtRes!Y401*Source!I99</f>
        <v>19.3</v>
      </c>
      <c r="J159">
        <f>SmtRes!AO401</f>
        <v>1</v>
      </c>
      <c r="K159">
        <f>SmtRes!AF401</f>
        <v>8.68</v>
      </c>
      <c r="L159">
        <f>SmtRes!DB401</f>
        <v>167.52</v>
      </c>
      <c r="M159">
        <f>ROUND(ROUND(L159*Source!I99, 6)*1, 2)</f>
        <v>167.52</v>
      </c>
      <c r="N159">
        <f>SmtRes!AB401</f>
        <v>61.37</v>
      </c>
      <c r="O159">
        <f>ROUND(ROUND(L159*Source!I99, 6)*SmtRes!DA401, 2)</f>
        <v>1184.3699999999999</v>
      </c>
      <c r="P159">
        <f>SmtRes!AG401</f>
        <v>0</v>
      </c>
      <c r="Q159">
        <f>SmtRes!DC401</f>
        <v>0</v>
      </c>
      <c r="R159">
        <f>ROUND(ROUND(Q159*Source!I99, 6)*1, 2)</f>
        <v>0</v>
      </c>
      <c r="S159">
        <f>SmtRes!AC401</f>
        <v>0</v>
      </c>
      <c r="T159">
        <f>ROUND(ROUND(Q159*Source!I99, 6)*SmtRes!AK401, 2)</f>
        <v>0</v>
      </c>
      <c r="U159">
        <f>SmtRes!X401</f>
        <v>-1277097320</v>
      </c>
      <c r="V159">
        <v>1526331246</v>
      </c>
      <c r="W159">
        <v>803811684</v>
      </c>
    </row>
    <row r="160" spans="1:23" x14ac:dyDescent="0.2">
      <c r="A160">
        <f>Source!A99</f>
        <v>17</v>
      </c>
      <c r="C160">
        <v>1</v>
      </c>
      <c r="D160">
        <v>0</v>
      </c>
      <c r="E160">
        <f>SmtRes!AV400</f>
        <v>1</v>
      </c>
      <c r="F160" t="str">
        <f>SmtRes!I400</f>
        <v>1-100-42-82</v>
      </c>
      <c r="G160" t="str">
        <f>SmtRes!K400</f>
        <v>Рабочий среднего разряда 4.2</v>
      </c>
      <c r="H160" t="str">
        <f>SmtRes!O400</f>
        <v>чел.-ч.</v>
      </c>
      <c r="I160">
        <f>SmtRes!Y400*Source!I99</f>
        <v>426</v>
      </c>
      <c r="J160">
        <f>SmtRes!AO400</f>
        <v>1</v>
      </c>
      <c r="K160">
        <f>SmtRes!AH400</f>
        <v>8.85</v>
      </c>
      <c r="L160">
        <f>SmtRes!DB400</f>
        <v>3770.1</v>
      </c>
      <c r="M160">
        <f>ROUND(ROUND(L160*Source!I99, 6)*1, 2)</f>
        <v>3770.1</v>
      </c>
      <c r="N160">
        <f>SmtRes!AD400</f>
        <v>62.57</v>
      </c>
      <c r="O160">
        <f>ROUND(ROUND(L160*Source!I99, 6)*SmtRes!DA400, 2)</f>
        <v>26654.61</v>
      </c>
      <c r="P160">
        <f>SmtRes!AG400</f>
        <v>0</v>
      </c>
      <c r="Q160">
        <f>SmtRes!DC400</f>
        <v>0</v>
      </c>
      <c r="R160">
        <f>ROUND(ROUND(Q160*Source!I99, 6)*1, 2)</f>
        <v>0</v>
      </c>
      <c r="S160">
        <f>SmtRes!AC400</f>
        <v>0</v>
      </c>
      <c r="T160">
        <f>ROUND(ROUND(Q160*Source!I99, 6)*SmtRes!AK400, 2)</f>
        <v>0</v>
      </c>
      <c r="U160">
        <f>SmtRes!X400</f>
        <v>2034902790</v>
      </c>
      <c r="V160">
        <v>-1066995304</v>
      </c>
      <c r="W160">
        <v>-2139970972</v>
      </c>
    </row>
    <row r="161" spans="1:23" x14ac:dyDescent="0.2">
      <c r="A161">
        <f>Source!A130</f>
        <v>4</v>
      </c>
      <c r="B161">
        <v>130</v>
      </c>
      <c r="G161" t="str">
        <f>Source!G130</f>
        <v>Обмуровочные работы</v>
      </c>
    </row>
    <row r="162" spans="1:23" x14ac:dyDescent="0.2">
      <c r="A162">
        <f>Source!A135</f>
        <v>17</v>
      </c>
      <c r="C162">
        <v>3</v>
      </c>
      <c r="D162">
        <v>0</v>
      </c>
      <c r="E162">
        <f>SmtRes!AV432</f>
        <v>0</v>
      </c>
      <c r="F162" t="str">
        <f>SmtRes!I432</f>
        <v>17.4.03.01-0008</v>
      </c>
      <c r="G162" t="str">
        <f>SmtRes!K432</f>
        <v>Мертели огнеупорные алюмосиликатные марки МШ-28</v>
      </c>
      <c r="H162" t="str">
        <f>SmtRes!O432</f>
        <v>т</v>
      </c>
      <c r="I162">
        <f>SmtRes!Y432*Source!I135</f>
        <v>1.3720000000000003</v>
      </c>
      <c r="J162">
        <f>SmtRes!AO432</f>
        <v>1</v>
      </c>
      <c r="K162">
        <f>SmtRes!AE432</f>
        <v>736.29</v>
      </c>
      <c r="L162">
        <f>SmtRes!DB432</f>
        <v>103.08</v>
      </c>
      <c r="M162">
        <f>ROUND(ROUND(L162*Source!I135, 6)*1, 2)</f>
        <v>1010.18</v>
      </c>
      <c r="N162">
        <f>SmtRes!AA432</f>
        <v>5205.57</v>
      </c>
      <c r="O162">
        <f>ROUND(ROUND(L162*Source!I135, 6)*SmtRes!DA432, 2)</f>
        <v>7142</v>
      </c>
      <c r="P162">
        <f>SmtRes!AG432</f>
        <v>0</v>
      </c>
      <c r="Q162">
        <f>SmtRes!DC432</f>
        <v>0</v>
      </c>
      <c r="R162">
        <f>ROUND(ROUND(Q162*Source!I135, 6)*1, 2)</f>
        <v>0</v>
      </c>
      <c r="S162">
        <f>SmtRes!AC432</f>
        <v>0</v>
      </c>
      <c r="T162">
        <f>ROUND(ROUND(Q162*Source!I135, 6)*SmtRes!AK432, 2)</f>
        <v>0</v>
      </c>
      <c r="U162">
        <f>SmtRes!X432</f>
        <v>-468305079</v>
      </c>
      <c r="V162">
        <v>1334763919</v>
      </c>
      <c r="W162">
        <v>1399370909</v>
      </c>
    </row>
    <row r="163" spans="1:23" x14ac:dyDescent="0.2">
      <c r="A163">
        <f>Source!A135</f>
        <v>17</v>
      </c>
      <c r="C163">
        <v>3</v>
      </c>
      <c r="D163">
        <v>0</v>
      </c>
      <c r="E163">
        <f>SmtRes!AV431</f>
        <v>0</v>
      </c>
      <c r="F163" t="str">
        <f>SmtRes!I431</f>
        <v>01.7.03.01-0001</v>
      </c>
      <c r="G163" t="str">
        <f>SmtRes!K431</f>
        <v>Вода</v>
      </c>
      <c r="H163" t="str">
        <f>SmtRes!O431</f>
        <v>м3</v>
      </c>
      <c r="I163">
        <f>SmtRes!Y431*Source!I135</f>
        <v>0.4214</v>
      </c>
      <c r="J163">
        <f>SmtRes!AO431</f>
        <v>1</v>
      </c>
      <c r="K163">
        <f>SmtRes!AE431</f>
        <v>2.44</v>
      </c>
      <c r="L163">
        <f>SmtRes!DB431</f>
        <v>0.1</v>
      </c>
      <c r="M163">
        <f>ROUND(ROUND(L163*Source!I135, 6)*1, 2)</f>
        <v>0.98</v>
      </c>
      <c r="N163">
        <f>SmtRes!AA431</f>
        <v>17.25</v>
      </c>
      <c r="O163">
        <f>ROUND(ROUND(L163*Source!I135, 6)*SmtRes!DA431, 2)</f>
        <v>6.93</v>
      </c>
      <c r="P163">
        <f>SmtRes!AG431</f>
        <v>0</v>
      </c>
      <c r="Q163">
        <f>SmtRes!DC431</f>
        <v>0</v>
      </c>
      <c r="R163">
        <f>ROUND(ROUND(Q163*Source!I135, 6)*1, 2)</f>
        <v>0</v>
      </c>
      <c r="S163">
        <f>SmtRes!AC431</f>
        <v>0</v>
      </c>
      <c r="T163">
        <f>ROUND(ROUND(Q163*Source!I135, 6)*SmtRes!AK431, 2)</f>
        <v>0</v>
      </c>
      <c r="U163">
        <f>SmtRes!X431</f>
        <v>82350058</v>
      </c>
      <c r="V163">
        <v>-1564336641</v>
      </c>
      <c r="W163">
        <v>768014654</v>
      </c>
    </row>
    <row r="164" spans="1:23" x14ac:dyDescent="0.2">
      <c r="A164">
        <f>Source!A135</f>
        <v>17</v>
      </c>
      <c r="C164">
        <v>2</v>
      </c>
      <c r="D164">
        <v>0</v>
      </c>
      <c r="E164">
        <f>SmtRes!AV430</f>
        <v>0</v>
      </c>
      <c r="F164" t="str">
        <f>SmtRes!I430</f>
        <v>91.21.19-024</v>
      </c>
      <c r="G164" t="str">
        <f>SmtRes!K430</f>
        <v>Станок для резки керамики</v>
      </c>
      <c r="H164" t="str">
        <f>SmtRes!O430</f>
        <v>маш.-ч</v>
      </c>
      <c r="I164">
        <f>SmtRes!Y430*Source!I135</f>
        <v>0.58799999999999997</v>
      </c>
      <c r="J164">
        <f>SmtRes!AO430</f>
        <v>1</v>
      </c>
      <c r="K164">
        <f>SmtRes!AF430</f>
        <v>18.46</v>
      </c>
      <c r="L164">
        <f>SmtRes!DB430</f>
        <v>1.1100000000000001</v>
      </c>
      <c r="M164">
        <f>ROUND(ROUND(L164*Source!I135, 6)*1, 2)</f>
        <v>10.88</v>
      </c>
      <c r="N164">
        <f>SmtRes!AB430</f>
        <v>130.51</v>
      </c>
      <c r="O164">
        <f>ROUND(ROUND(L164*Source!I135, 6)*SmtRes!DA430, 2)</f>
        <v>76.91</v>
      </c>
      <c r="P164">
        <f>SmtRes!AG430</f>
        <v>11.84</v>
      </c>
      <c r="Q164">
        <f>SmtRes!DC430</f>
        <v>0.71</v>
      </c>
      <c r="R164">
        <f>ROUND(ROUND(Q164*Source!I135, 6)*1, 2)</f>
        <v>6.96</v>
      </c>
      <c r="S164">
        <f>SmtRes!AC430</f>
        <v>11.84</v>
      </c>
      <c r="T164">
        <f>ROUND(ROUND(Q164*Source!I135, 6)*SmtRes!AK430, 2)</f>
        <v>6.96</v>
      </c>
      <c r="U164">
        <f>SmtRes!X430</f>
        <v>102642092</v>
      </c>
      <c r="V164">
        <v>-667807544</v>
      </c>
      <c r="W164">
        <v>1119678232</v>
      </c>
    </row>
    <row r="165" spans="1:23" x14ac:dyDescent="0.2">
      <c r="A165">
        <f>Source!A135</f>
        <v>17</v>
      </c>
      <c r="C165">
        <v>2</v>
      </c>
      <c r="D165">
        <v>0</v>
      </c>
      <c r="E165">
        <f>SmtRes!AV429</f>
        <v>0</v>
      </c>
      <c r="F165" t="str">
        <f>SmtRes!I429</f>
        <v>91.14.02-003</v>
      </c>
      <c r="G165" t="str">
        <f>SmtRes!K429</f>
        <v>Автомобили бортовые, грузоподъемность до 10 т</v>
      </c>
      <c r="H165" t="str">
        <f>SmtRes!O429</f>
        <v>маш.-ч</v>
      </c>
      <c r="I165">
        <f>SmtRes!Y429*Source!I135</f>
        <v>21.364000000000004</v>
      </c>
      <c r="J165">
        <f>SmtRes!AO429</f>
        <v>1</v>
      </c>
      <c r="K165">
        <f>SmtRes!AF429</f>
        <v>102.48</v>
      </c>
      <c r="L165">
        <f>SmtRes!DB429</f>
        <v>223.41</v>
      </c>
      <c r="M165">
        <f>ROUND(ROUND(L165*Source!I135, 6)*1, 2)</f>
        <v>2189.42</v>
      </c>
      <c r="N165">
        <f>SmtRes!AB429</f>
        <v>724.53</v>
      </c>
      <c r="O165">
        <f>ROUND(ROUND(L165*Source!I135, 6)*SmtRes!DA429, 2)</f>
        <v>15479.19</v>
      </c>
      <c r="P165">
        <f>SmtRes!AG429</f>
        <v>11.84</v>
      </c>
      <c r="Q165">
        <f>SmtRes!DC429</f>
        <v>25.81</v>
      </c>
      <c r="R165">
        <f>ROUND(ROUND(Q165*Source!I135, 6)*1, 2)</f>
        <v>252.94</v>
      </c>
      <c r="S165">
        <f>SmtRes!AC429</f>
        <v>11.84</v>
      </c>
      <c r="T165">
        <f>ROUND(ROUND(Q165*Source!I135, 6)*SmtRes!AK429, 2)</f>
        <v>252.94</v>
      </c>
      <c r="U165">
        <f>SmtRes!X429</f>
        <v>1820267133</v>
      </c>
      <c r="V165">
        <v>650552258</v>
      </c>
      <c r="W165">
        <v>570270890</v>
      </c>
    </row>
    <row r="166" spans="1:23" x14ac:dyDescent="0.2">
      <c r="A166">
        <f>Source!A135</f>
        <v>17</v>
      </c>
      <c r="C166">
        <v>2</v>
      </c>
      <c r="D166">
        <v>0</v>
      </c>
      <c r="E166">
        <f>SmtRes!AV428</f>
        <v>0</v>
      </c>
      <c r="F166" t="str">
        <f>SmtRes!I428</f>
        <v>91.07.08-021</v>
      </c>
      <c r="G166" t="str">
        <f>SmtRes!K428</f>
        <v>Растворосмесители для приготовления водоцементных и других растворов 350 л</v>
      </c>
      <c r="H166" t="str">
        <f>SmtRes!O428</f>
        <v>маш.-ч</v>
      </c>
      <c r="I166">
        <f>SmtRes!Y428*Source!I135</f>
        <v>2.2540000000000004</v>
      </c>
      <c r="J166">
        <f>SmtRes!AO428</f>
        <v>1</v>
      </c>
      <c r="K166">
        <f>SmtRes!AF428</f>
        <v>4.1100000000000003</v>
      </c>
      <c r="L166">
        <f>SmtRes!DB428</f>
        <v>0.95</v>
      </c>
      <c r="M166">
        <f>ROUND(ROUND(L166*Source!I135, 6)*1, 2)</f>
        <v>9.31</v>
      </c>
      <c r="N166">
        <f>SmtRes!AB428</f>
        <v>29.06</v>
      </c>
      <c r="O166">
        <f>ROUND(ROUND(L166*Source!I135, 6)*SmtRes!DA428, 2)</f>
        <v>65.819999999999993</v>
      </c>
      <c r="P166">
        <f>SmtRes!AG428</f>
        <v>0</v>
      </c>
      <c r="Q166">
        <f>SmtRes!DC428</f>
        <v>0</v>
      </c>
      <c r="R166">
        <f>ROUND(ROUND(Q166*Source!I135, 6)*1, 2)</f>
        <v>0</v>
      </c>
      <c r="S166">
        <f>SmtRes!AC428</f>
        <v>0</v>
      </c>
      <c r="T166">
        <f>ROUND(ROUND(Q166*Source!I135, 6)*SmtRes!AK428, 2)</f>
        <v>0</v>
      </c>
      <c r="U166">
        <f>SmtRes!X428</f>
        <v>-566827484</v>
      </c>
      <c r="V166">
        <v>1625709684</v>
      </c>
      <c r="W166">
        <v>-1345160702</v>
      </c>
    </row>
    <row r="167" spans="1:23" x14ac:dyDescent="0.2">
      <c r="A167">
        <f>Source!A135</f>
        <v>17</v>
      </c>
      <c r="C167">
        <v>2</v>
      </c>
      <c r="D167">
        <v>0</v>
      </c>
      <c r="E167">
        <f>SmtRes!AV427</f>
        <v>0</v>
      </c>
      <c r="F167" t="str">
        <f>SmtRes!I427</f>
        <v>91.06.08-003</v>
      </c>
      <c r="G167" t="str">
        <f>SmtRes!K427</f>
        <v>Тельферы электрические 2 т</v>
      </c>
      <c r="H167" t="str">
        <f>SmtRes!O427</f>
        <v>маш.-ч</v>
      </c>
      <c r="I167">
        <f>SmtRes!Y427*Source!I135</f>
        <v>0.19600000000000001</v>
      </c>
      <c r="J167">
        <f>SmtRes!AO427</f>
        <v>1</v>
      </c>
      <c r="K167">
        <f>SmtRes!AF427</f>
        <v>5</v>
      </c>
      <c r="L167">
        <f>SmtRes!DB427</f>
        <v>0.1</v>
      </c>
      <c r="M167">
        <f>ROUND(ROUND(L167*Source!I135, 6)*1, 2)</f>
        <v>0.98</v>
      </c>
      <c r="N167">
        <f>SmtRes!AB427</f>
        <v>35.35</v>
      </c>
      <c r="O167">
        <f>ROUND(ROUND(L167*Source!I135, 6)*SmtRes!DA427, 2)</f>
        <v>6.93</v>
      </c>
      <c r="P167">
        <f>SmtRes!AG427</f>
        <v>0</v>
      </c>
      <c r="Q167">
        <f>SmtRes!DC427</f>
        <v>0</v>
      </c>
      <c r="R167">
        <f>ROUND(ROUND(Q167*Source!I135, 6)*1, 2)</f>
        <v>0</v>
      </c>
      <c r="S167">
        <f>SmtRes!AC427</f>
        <v>0</v>
      </c>
      <c r="T167">
        <f>ROUND(ROUND(Q167*Source!I135, 6)*SmtRes!AK427, 2)</f>
        <v>0</v>
      </c>
      <c r="U167">
        <f>SmtRes!X427</f>
        <v>-186926218</v>
      </c>
      <c r="V167">
        <v>1373089189</v>
      </c>
      <c r="W167">
        <v>-2088883962</v>
      </c>
    </row>
    <row r="168" spans="1:23" x14ac:dyDescent="0.2">
      <c r="A168">
        <f>Source!A135</f>
        <v>17</v>
      </c>
      <c r="C168">
        <v>2</v>
      </c>
      <c r="D168">
        <v>0</v>
      </c>
      <c r="E168">
        <f>SmtRes!AV426</f>
        <v>0</v>
      </c>
      <c r="F168" t="str">
        <f>SmtRes!I426</f>
        <v>91.06.06-031</v>
      </c>
      <c r="G168" t="str">
        <f>SmtRes!K426</f>
        <v>Подъемник двухстоечный грузовой, грузоподъемность до 2 т, высота до 60 м</v>
      </c>
      <c r="H168" t="str">
        <f>SmtRes!O426</f>
        <v>маш.-ч</v>
      </c>
      <c r="I168">
        <f>SmtRes!Y426*Source!I135</f>
        <v>2.94</v>
      </c>
      <c r="J168">
        <f>SmtRes!AO426</f>
        <v>1</v>
      </c>
      <c r="K168">
        <f>SmtRes!AF426</f>
        <v>91.79</v>
      </c>
      <c r="L168">
        <f>SmtRes!DB426</f>
        <v>27.54</v>
      </c>
      <c r="M168">
        <f>ROUND(ROUND(L168*Source!I135, 6)*1, 2)</f>
        <v>269.89</v>
      </c>
      <c r="N168">
        <f>SmtRes!AB426</f>
        <v>648.96</v>
      </c>
      <c r="O168">
        <f>ROUND(ROUND(L168*Source!I135, 6)*SmtRes!DA426, 2)</f>
        <v>1908.14</v>
      </c>
      <c r="P168">
        <f>SmtRes!AG426</f>
        <v>11.84</v>
      </c>
      <c r="Q168">
        <f>SmtRes!DC426</f>
        <v>3.55</v>
      </c>
      <c r="R168">
        <f>ROUND(ROUND(Q168*Source!I135, 6)*1, 2)</f>
        <v>34.79</v>
      </c>
      <c r="S168">
        <f>SmtRes!AC426</f>
        <v>11.84</v>
      </c>
      <c r="T168">
        <f>ROUND(ROUND(Q168*Source!I135, 6)*SmtRes!AK426, 2)</f>
        <v>34.79</v>
      </c>
      <c r="U168">
        <f>SmtRes!X426</f>
        <v>-271470403</v>
      </c>
      <c r="V168">
        <v>-2059216471</v>
      </c>
      <c r="W168">
        <v>1149866621</v>
      </c>
    </row>
    <row r="169" spans="1:23" x14ac:dyDescent="0.2">
      <c r="A169">
        <f>Source!A135</f>
        <v>17</v>
      </c>
      <c r="C169">
        <v>2</v>
      </c>
      <c r="D169">
        <v>0</v>
      </c>
      <c r="E169">
        <f>SmtRes!AV425</f>
        <v>0</v>
      </c>
      <c r="F169" t="str">
        <f>SmtRes!I425</f>
        <v>91.06.05-011</v>
      </c>
      <c r="G169" t="str">
        <f>SmtRes!K425</f>
        <v>Погрузчик, грузоподъемность 5 т</v>
      </c>
      <c r="H169" t="str">
        <f>SmtRes!O425</f>
        <v>маш.-ч</v>
      </c>
      <c r="I169">
        <f>SmtRes!Y425*Source!I135</f>
        <v>2.0580000000000003</v>
      </c>
      <c r="J169">
        <f>SmtRes!AO425</f>
        <v>1</v>
      </c>
      <c r="K169">
        <f>SmtRes!AF425</f>
        <v>93.73</v>
      </c>
      <c r="L169">
        <f>SmtRes!DB425</f>
        <v>19.68</v>
      </c>
      <c r="M169">
        <f>ROUND(ROUND(L169*Source!I135, 6)*1, 2)</f>
        <v>192.86</v>
      </c>
      <c r="N169">
        <f>SmtRes!AB425</f>
        <v>662.67</v>
      </c>
      <c r="O169">
        <f>ROUND(ROUND(L169*Source!I135, 6)*SmtRes!DA425, 2)</f>
        <v>1363.55</v>
      </c>
      <c r="P169">
        <f>SmtRes!AG425</f>
        <v>8.82</v>
      </c>
      <c r="Q169">
        <f>SmtRes!DC425</f>
        <v>1.85</v>
      </c>
      <c r="R169">
        <f>ROUND(ROUND(Q169*Source!I135, 6)*1, 2)</f>
        <v>18.13</v>
      </c>
      <c r="S169">
        <f>SmtRes!AC425</f>
        <v>8.82</v>
      </c>
      <c r="T169">
        <f>ROUND(ROUND(Q169*Source!I135, 6)*SmtRes!AK425, 2)</f>
        <v>18.13</v>
      </c>
      <c r="U169">
        <f>SmtRes!X425</f>
        <v>-1700234874</v>
      </c>
      <c r="V169">
        <v>896143280</v>
      </c>
      <c r="W169">
        <v>1168062172</v>
      </c>
    </row>
    <row r="170" spans="1:23" x14ac:dyDescent="0.2">
      <c r="A170">
        <f>Source!A135</f>
        <v>17</v>
      </c>
      <c r="C170">
        <v>2</v>
      </c>
      <c r="D170">
        <v>0</v>
      </c>
      <c r="E170">
        <f>SmtRes!AV424</f>
        <v>0</v>
      </c>
      <c r="F170" t="str">
        <f>SmtRes!I424</f>
        <v>91.06.02-005</v>
      </c>
      <c r="G170" t="str">
        <f>SmtRes!K424</f>
        <v>Конвейер ленточный секционный длиной 40 м</v>
      </c>
      <c r="H170" t="str">
        <f>SmtRes!O424</f>
        <v>маш.-ч</v>
      </c>
      <c r="I170">
        <f>SmtRes!Y424*Source!I135</f>
        <v>21.364000000000004</v>
      </c>
      <c r="J170">
        <f>SmtRes!AO424</f>
        <v>1</v>
      </c>
      <c r="K170">
        <f>SmtRes!AF424</f>
        <v>66.16</v>
      </c>
      <c r="L170">
        <f>SmtRes!DB424</f>
        <v>144.22999999999999</v>
      </c>
      <c r="M170">
        <f>ROUND(ROUND(L170*Source!I135, 6)*1, 2)</f>
        <v>1413.45</v>
      </c>
      <c r="N170">
        <f>SmtRes!AB424</f>
        <v>467.75</v>
      </c>
      <c r="O170">
        <f>ROUND(ROUND(L170*Source!I135, 6)*SmtRes!DA424, 2)</f>
        <v>9993.1200000000008</v>
      </c>
      <c r="P170">
        <f>SmtRes!AG424</f>
        <v>8.82</v>
      </c>
      <c r="Q170">
        <f>SmtRes!DC424</f>
        <v>19.23</v>
      </c>
      <c r="R170">
        <f>ROUND(ROUND(Q170*Source!I135, 6)*1, 2)</f>
        <v>188.45</v>
      </c>
      <c r="S170">
        <f>SmtRes!AC424</f>
        <v>8.82</v>
      </c>
      <c r="T170">
        <f>ROUND(ROUND(Q170*Source!I135, 6)*SmtRes!AK424, 2)</f>
        <v>188.45</v>
      </c>
      <c r="U170">
        <f>SmtRes!X424</f>
        <v>1884583504</v>
      </c>
      <c r="V170">
        <v>1029080285</v>
      </c>
      <c r="W170">
        <v>-1143233612</v>
      </c>
    </row>
    <row r="171" spans="1:23" x14ac:dyDescent="0.2">
      <c r="A171">
        <f>Source!A135</f>
        <v>17</v>
      </c>
      <c r="C171">
        <v>2</v>
      </c>
      <c r="D171">
        <v>0</v>
      </c>
      <c r="E171">
        <f>SmtRes!AV423</f>
        <v>0</v>
      </c>
      <c r="F171" t="str">
        <f>SmtRes!I423</f>
        <v>91.05.04-005</v>
      </c>
      <c r="G171" t="str">
        <f>SmtRes!K423</f>
        <v>Краны мостовые электрические, грузоподъемность 5 т</v>
      </c>
      <c r="H171" t="str">
        <f>SmtRes!O423</f>
        <v>маш.-ч</v>
      </c>
      <c r="I171">
        <f>SmtRes!Y423*Source!I135</f>
        <v>4.7039999999999997</v>
      </c>
      <c r="J171">
        <f>SmtRes!AO423</f>
        <v>1</v>
      </c>
      <c r="K171">
        <f>SmtRes!AF423</f>
        <v>42.06</v>
      </c>
      <c r="L171">
        <f>SmtRes!DB423</f>
        <v>20.190000000000001</v>
      </c>
      <c r="M171">
        <f>ROUND(ROUND(L171*Source!I135, 6)*1, 2)</f>
        <v>197.86</v>
      </c>
      <c r="N171">
        <f>SmtRes!AB423</f>
        <v>297.36</v>
      </c>
      <c r="O171">
        <f>ROUND(ROUND(L171*Source!I135, 6)*SmtRes!DA423, 2)</f>
        <v>1398.88</v>
      </c>
      <c r="P171">
        <f>SmtRes!AG423</f>
        <v>10.130000000000001</v>
      </c>
      <c r="Q171">
        <f>SmtRes!DC423</f>
        <v>4.8600000000000003</v>
      </c>
      <c r="R171">
        <f>ROUND(ROUND(Q171*Source!I135, 6)*1, 2)</f>
        <v>47.63</v>
      </c>
      <c r="S171">
        <f>SmtRes!AC423</f>
        <v>10.130000000000001</v>
      </c>
      <c r="T171">
        <f>ROUND(ROUND(Q171*Source!I135, 6)*SmtRes!AK423, 2)</f>
        <v>47.63</v>
      </c>
      <c r="U171">
        <f>SmtRes!X423</f>
        <v>1431460504</v>
      </c>
      <c r="V171">
        <v>487444808</v>
      </c>
      <c r="W171">
        <v>729289380</v>
      </c>
    </row>
    <row r="172" spans="1:23" x14ac:dyDescent="0.2">
      <c r="A172">
        <f>Source!A135</f>
        <v>17</v>
      </c>
      <c r="C172">
        <v>1</v>
      </c>
      <c r="D172">
        <v>0</v>
      </c>
      <c r="E172">
        <f>SmtRes!AV421</f>
        <v>1</v>
      </c>
      <c r="F172" t="str">
        <f>SmtRes!I421</f>
        <v>1-100-45-82</v>
      </c>
      <c r="G172" t="str">
        <f>SmtRes!K421</f>
        <v>Рабочий среднего разряда 4.5</v>
      </c>
      <c r="H172" t="str">
        <f>SmtRes!O421</f>
        <v>чел.-ч.</v>
      </c>
      <c r="I172">
        <f>SmtRes!Y421*Source!I135</f>
        <v>224.61600000000004</v>
      </c>
      <c r="J172">
        <f>SmtRes!AO421</f>
        <v>1</v>
      </c>
      <c r="K172">
        <f>SmtRes!AH421</f>
        <v>9.24</v>
      </c>
      <c r="L172">
        <f>SmtRes!DB421</f>
        <v>211.78</v>
      </c>
      <c r="M172">
        <f>ROUND(ROUND(L172*Source!I135, 6)*1, 2)</f>
        <v>2075.44</v>
      </c>
      <c r="N172">
        <f>SmtRes!AD421</f>
        <v>65.33</v>
      </c>
      <c r="O172">
        <f>ROUND(ROUND(L172*Source!I135, 6)*SmtRes!DA421, 2)</f>
        <v>14673.39</v>
      </c>
      <c r="P172">
        <f>SmtRes!AG421</f>
        <v>0</v>
      </c>
      <c r="Q172">
        <f>SmtRes!DC421</f>
        <v>0</v>
      </c>
      <c r="R172">
        <f>ROUND(ROUND(Q172*Source!I135, 6)*1, 2)</f>
        <v>0</v>
      </c>
      <c r="S172">
        <f>SmtRes!AC421</f>
        <v>0</v>
      </c>
      <c r="T172">
        <f>ROUND(ROUND(Q172*Source!I135, 6)*SmtRes!AK421, 2)</f>
        <v>0</v>
      </c>
      <c r="U172">
        <f>SmtRes!X421</f>
        <v>1554607928</v>
      </c>
      <c r="V172">
        <v>-276706783</v>
      </c>
      <c r="W172">
        <v>-672364426</v>
      </c>
    </row>
    <row r="173" spans="1:23" x14ac:dyDescent="0.2">
      <c r="A173">
        <f>Source!A137</f>
        <v>17</v>
      </c>
      <c r="C173">
        <v>3</v>
      </c>
      <c r="D173">
        <f>Source!BI137</f>
        <v>1</v>
      </c>
      <c r="E173">
        <f>Source!FS137</f>
        <v>0</v>
      </c>
      <c r="F173" t="str">
        <f>Source!F137</f>
        <v>17.3.02.19-0027</v>
      </c>
      <c r="G173" t="str">
        <f>Source!G137</f>
        <v>Изделия огнеупорные шамотные общего назначения № 5, 8, 1 подгруппы марки ШБ</v>
      </c>
      <c r="H173" t="str">
        <f>Source!H137</f>
        <v>т</v>
      </c>
      <c r="I173">
        <f>Source!I137</f>
        <v>18.62</v>
      </c>
      <c r="J173">
        <v>1</v>
      </c>
      <c r="K173">
        <f>Source!AC137</f>
        <v>1466.24</v>
      </c>
      <c r="M173">
        <f>ROUND(K173*I173, 2)</f>
        <v>27301.39</v>
      </c>
      <c r="N173">
        <f>Source!AC137*IF(Source!BC137&lt;&gt; 0, Source!BC137, 1)</f>
        <v>10366.316800000001</v>
      </c>
      <c r="O173">
        <f>ROUND(N173*I173, 2)</f>
        <v>193020.82</v>
      </c>
      <c r="P173">
        <f>Source!AE137</f>
        <v>0</v>
      </c>
      <c r="R173">
        <f>ROUND(P173*I173, 2)</f>
        <v>0</v>
      </c>
      <c r="S173">
        <f>Source!AE137*IF(Source!BS137&lt;&gt; 0, Source!BS137, 1)</f>
        <v>0</v>
      </c>
      <c r="T173">
        <f>ROUND(S173*I173, 2)</f>
        <v>0</v>
      </c>
      <c r="U173">
        <f>Source!GF137</f>
        <v>-992524431</v>
      </c>
      <c r="V173">
        <v>478388680</v>
      </c>
      <c r="W173">
        <v>-761165753</v>
      </c>
    </row>
    <row r="174" spans="1:23" x14ac:dyDescent="0.2">
      <c r="A174">
        <f>Source!A139</f>
        <v>17</v>
      </c>
      <c r="C174">
        <v>3</v>
      </c>
      <c r="D174">
        <v>0</v>
      </c>
      <c r="E174">
        <f>SmtRes!AV456</f>
        <v>0</v>
      </c>
      <c r="F174" t="str">
        <f>SmtRes!I456</f>
        <v>17.4.03.01-0008</v>
      </c>
      <c r="G174" t="str">
        <f>SmtRes!K456</f>
        <v>Мертели огнеупорные алюмосиликатные марки МШ-28</v>
      </c>
      <c r="H174" t="str">
        <f>SmtRes!O456</f>
        <v>т</v>
      </c>
      <c r="I174">
        <f>SmtRes!Y456*Source!I139</f>
        <v>1.0640000000000001</v>
      </c>
      <c r="J174">
        <f>SmtRes!AO456</f>
        <v>1</v>
      </c>
      <c r="K174">
        <f>SmtRes!AE456</f>
        <v>736.29</v>
      </c>
      <c r="L174">
        <f>SmtRes!DB456</f>
        <v>103.08</v>
      </c>
      <c r="M174">
        <f>ROUND(ROUND(L174*Source!I139, 6)*1, 2)</f>
        <v>783.41</v>
      </c>
      <c r="N174">
        <f>SmtRes!AA456</f>
        <v>5205.57</v>
      </c>
      <c r="O174">
        <f>ROUND(ROUND(L174*Source!I139, 6)*SmtRes!DA456, 2)</f>
        <v>5538.69</v>
      </c>
      <c r="P174">
        <f>SmtRes!AG456</f>
        <v>0</v>
      </c>
      <c r="Q174">
        <f>SmtRes!DC456</f>
        <v>0</v>
      </c>
      <c r="R174">
        <f>ROUND(ROUND(Q174*Source!I139, 6)*1, 2)</f>
        <v>0</v>
      </c>
      <c r="S174">
        <f>SmtRes!AC456</f>
        <v>0</v>
      </c>
      <c r="T174">
        <f>ROUND(ROUND(Q174*Source!I139, 6)*SmtRes!AK456, 2)</f>
        <v>0</v>
      </c>
      <c r="U174">
        <f>SmtRes!X456</f>
        <v>-468305079</v>
      </c>
      <c r="V174">
        <v>1334763919</v>
      </c>
      <c r="W174">
        <v>1399370909</v>
      </c>
    </row>
    <row r="175" spans="1:23" x14ac:dyDescent="0.2">
      <c r="A175">
        <f>Source!A139</f>
        <v>17</v>
      </c>
      <c r="C175">
        <v>3</v>
      </c>
      <c r="D175">
        <v>0</v>
      </c>
      <c r="E175">
        <f>SmtRes!AV455</f>
        <v>0</v>
      </c>
      <c r="F175" t="str">
        <f>SmtRes!I455</f>
        <v>01.7.03.01-0001</v>
      </c>
      <c r="G175" t="str">
        <f>SmtRes!K455</f>
        <v>Вода</v>
      </c>
      <c r="H175" t="str">
        <f>SmtRes!O455</f>
        <v>м3</v>
      </c>
      <c r="I175">
        <f>SmtRes!Y455*Source!I139</f>
        <v>0.32679999999999998</v>
      </c>
      <c r="J175">
        <f>SmtRes!AO455</f>
        <v>1</v>
      </c>
      <c r="K175">
        <f>SmtRes!AE455</f>
        <v>2.44</v>
      </c>
      <c r="L175">
        <f>SmtRes!DB455</f>
        <v>0.1</v>
      </c>
      <c r="M175">
        <f>ROUND(ROUND(L175*Source!I139, 6)*1, 2)</f>
        <v>0.76</v>
      </c>
      <c r="N175">
        <f>SmtRes!AA455</f>
        <v>17.25</v>
      </c>
      <c r="O175">
        <f>ROUND(ROUND(L175*Source!I139, 6)*SmtRes!DA455, 2)</f>
        <v>5.37</v>
      </c>
      <c r="P175">
        <f>SmtRes!AG455</f>
        <v>0</v>
      </c>
      <c r="Q175">
        <f>SmtRes!DC455</f>
        <v>0</v>
      </c>
      <c r="R175">
        <f>ROUND(ROUND(Q175*Source!I139, 6)*1, 2)</f>
        <v>0</v>
      </c>
      <c r="S175">
        <f>SmtRes!AC455</f>
        <v>0</v>
      </c>
      <c r="T175">
        <f>ROUND(ROUND(Q175*Source!I139, 6)*SmtRes!AK455, 2)</f>
        <v>0</v>
      </c>
      <c r="U175">
        <f>SmtRes!X455</f>
        <v>82350058</v>
      </c>
      <c r="V175">
        <v>-1564336641</v>
      </c>
      <c r="W175">
        <v>768014654</v>
      </c>
    </row>
    <row r="176" spans="1:23" x14ac:dyDescent="0.2">
      <c r="A176">
        <f>Source!A139</f>
        <v>17</v>
      </c>
      <c r="C176">
        <v>2</v>
      </c>
      <c r="D176">
        <v>0</v>
      </c>
      <c r="E176">
        <f>SmtRes!AV454</f>
        <v>0</v>
      </c>
      <c r="F176" t="str">
        <f>SmtRes!I454</f>
        <v>91.21.19-024</v>
      </c>
      <c r="G176" t="str">
        <f>SmtRes!K454</f>
        <v>Станок для резки керамики</v>
      </c>
      <c r="H176" t="str">
        <f>SmtRes!O454</f>
        <v>маш.-ч</v>
      </c>
      <c r="I176">
        <f>SmtRes!Y454*Source!I139</f>
        <v>0.45599999999999996</v>
      </c>
      <c r="J176">
        <f>SmtRes!AO454</f>
        <v>1</v>
      </c>
      <c r="K176">
        <f>SmtRes!AF454</f>
        <v>18.46</v>
      </c>
      <c r="L176">
        <f>SmtRes!DB454</f>
        <v>1.1100000000000001</v>
      </c>
      <c r="M176">
        <f>ROUND(ROUND(L176*Source!I139, 6)*1, 2)</f>
        <v>8.44</v>
      </c>
      <c r="N176">
        <f>SmtRes!AB454</f>
        <v>130.51</v>
      </c>
      <c r="O176">
        <f>ROUND(ROUND(L176*Source!I139, 6)*SmtRes!DA454, 2)</f>
        <v>59.64</v>
      </c>
      <c r="P176">
        <f>SmtRes!AG454</f>
        <v>11.84</v>
      </c>
      <c r="Q176">
        <f>SmtRes!DC454</f>
        <v>0.71</v>
      </c>
      <c r="R176">
        <f>ROUND(ROUND(Q176*Source!I139, 6)*1, 2)</f>
        <v>5.4</v>
      </c>
      <c r="S176">
        <f>SmtRes!AC454</f>
        <v>11.84</v>
      </c>
      <c r="T176">
        <f>ROUND(ROUND(Q176*Source!I139, 6)*SmtRes!AK454, 2)</f>
        <v>5.4</v>
      </c>
      <c r="U176">
        <f>SmtRes!X454</f>
        <v>102642092</v>
      </c>
      <c r="V176">
        <v>-667807544</v>
      </c>
      <c r="W176">
        <v>1119678232</v>
      </c>
    </row>
    <row r="177" spans="1:23" x14ac:dyDescent="0.2">
      <c r="A177">
        <f>Source!A139</f>
        <v>17</v>
      </c>
      <c r="C177">
        <v>2</v>
      </c>
      <c r="D177">
        <v>0</v>
      </c>
      <c r="E177">
        <f>SmtRes!AV453</f>
        <v>0</v>
      </c>
      <c r="F177" t="str">
        <f>SmtRes!I453</f>
        <v>91.14.02-003</v>
      </c>
      <c r="G177" t="str">
        <f>SmtRes!K453</f>
        <v>Автомобили бортовые, грузоподъемность до 10 т</v>
      </c>
      <c r="H177" t="str">
        <f>SmtRes!O453</f>
        <v>маш.-ч</v>
      </c>
      <c r="I177">
        <f>SmtRes!Y453*Source!I139</f>
        <v>16.568000000000001</v>
      </c>
      <c r="J177">
        <f>SmtRes!AO453</f>
        <v>1</v>
      </c>
      <c r="K177">
        <f>SmtRes!AF453</f>
        <v>102.48</v>
      </c>
      <c r="L177">
        <f>SmtRes!DB453</f>
        <v>223.41</v>
      </c>
      <c r="M177">
        <f>ROUND(ROUND(L177*Source!I139, 6)*1, 2)</f>
        <v>1697.92</v>
      </c>
      <c r="N177">
        <f>SmtRes!AB453</f>
        <v>724.53</v>
      </c>
      <c r="O177">
        <f>ROUND(ROUND(L177*Source!I139, 6)*SmtRes!DA453, 2)</f>
        <v>12004.27</v>
      </c>
      <c r="P177">
        <f>SmtRes!AG453</f>
        <v>11.84</v>
      </c>
      <c r="Q177">
        <f>SmtRes!DC453</f>
        <v>25.81</v>
      </c>
      <c r="R177">
        <f>ROUND(ROUND(Q177*Source!I139, 6)*1, 2)</f>
        <v>196.16</v>
      </c>
      <c r="S177">
        <f>SmtRes!AC453</f>
        <v>11.84</v>
      </c>
      <c r="T177">
        <f>ROUND(ROUND(Q177*Source!I139, 6)*SmtRes!AK453, 2)</f>
        <v>196.16</v>
      </c>
      <c r="U177">
        <f>SmtRes!X453</f>
        <v>1820267133</v>
      </c>
      <c r="V177">
        <v>650552258</v>
      </c>
      <c r="W177">
        <v>570270890</v>
      </c>
    </row>
    <row r="178" spans="1:23" x14ac:dyDescent="0.2">
      <c r="A178">
        <f>Source!A139</f>
        <v>17</v>
      </c>
      <c r="C178">
        <v>2</v>
      </c>
      <c r="D178">
        <v>0</v>
      </c>
      <c r="E178">
        <f>SmtRes!AV452</f>
        <v>0</v>
      </c>
      <c r="F178" t="str">
        <f>SmtRes!I452</f>
        <v>91.07.08-021</v>
      </c>
      <c r="G178" t="str">
        <f>SmtRes!K452</f>
        <v>Растворосмесители для приготовления водоцементных и других растворов 350 л</v>
      </c>
      <c r="H178" t="str">
        <f>SmtRes!O452</f>
        <v>маш.-ч</v>
      </c>
      <c r="I178">
        <f>SmtRes!Y452*Source!I139</f>
        <v>1.216</v>
      </c>
      <c r="J178">
        <f>SmtRes!AO452</f>
        <v>1</v>
      </c>
      <c r="K178">
        <f>SmtRes!AF452</f>
        <v>4.1100000000000003</v>
      </c>
      <c r="L178">
        <f>SmtRes!DB452</f>
        <v>0.66</v>
      </c>
      <c r="M178">
        <f>ROUND(ROUND(L178*Source!I139, 6)*1, 2)</f>
        <v>5.0199999999999996</v>
      </c>
      <c r="N178">
        <f>SmtRes!AB452</f>
        <v>29.06</v>
      </c>
      <c r="O178">
        <f>ROUND(ROUND(L178*Source!I139, 6)*SmtRes!DA452, 2)</f>
        <v>35.46</v>
      </c>
      <c r="P178">
        <f>SmtRes!AG452</f>
        <v>0</v>
      </c>
      <c r="Q178">
        <f>SmtRes!DC452</f>
        <v>0</v>
      </c>
      <c r="R178">
        <f>ROUND(ROUND(Q178*Source!I139, 6)*1, 2)</f>
        <v>0</v>
      </c>
      <c r="S178">
        <f>SmtRes!AC452</f>
        <v>0</v>
      </c>
      <c r="T178">
        <f>ROUND(ROUND(Q178*Source!I139, 6)*SmtRes!AK452, 2)</f>
        <v>0</v>
      </c>
      <c r="U178">
        <f>SmtRes!X452</f>
        <v>-566827484</v>
      </c>
      <c r="V178">
        <v>1625709684</v>
      </c>
      <c r="W178">
        <v>-1345160702</v>
      </c>
    </row>
    <row r="179" spans="1:23" x14ac:dyDescent="0.2">
      <c r="A179">
        <f>Source!A139</f>
        <v>17</v>
      </c>
      <c r="C179">
        <v>2</v>
      </c>
      <c r="D179">
        <v>0</v>
      </c>
      <c r="E179">
        <f>SmtRes!AV451</f>
        <v>0</v>
      </c>
      <c r="F179" t="str">
        <f>SmtRes!I451</f>
        <v>91.06.08-003</v>
      </c>
      <c r="G179" t="str">
        <f>SmtRes!K451</f>
        <v>Тельферы электрические 2 т</v>
      </c>
      <c r="H179" t="str">
        <f>SmtRes!O451</f>
        <v>маш.-ч</v>
      </c>
      <c r="I179">
        <f>SmtRes!Y451*Source!I139</f>
        <v>0.152</v>
      </c>
      <c r="J179">
        <f>SmtRes!AO451</f>
        <v>1</v>
      </c>
      <c r="K179">
        <f>SmtRes!AF451</f>
        <v>5</v>
      </c>
      <c r="L179">
        <f>SmtRes!DB451</f>
        <v>0.1</v>
      </c>
      <c r="M179">
        <f>ROUND(ROUND(L179*Source!I139, 6)*1, 2)</f>
        <v>0.76</v>
      </c>
      <c r="N179">
        <f>SmtRes!AB451</f>
        <v>35.35</v>
      </c>
      <c r="O179">
        <f>ROUND(ROUND(L179*Source!I139, 6)*SmtRes!DA451, 2)</f>
        <v>5.37</v>
      </c>
      <c r="P179">
        <f>SmtRes!AG451</f>
        <v>0</v>
      </c>
      <c r="Q179">
        <f>SmtRes!DC451</f>
        <v>0</v>
      </c>
      <c r="R179">
        <f>ROUND(ROUND(Q179*Source!I139, 6)*1, 2)</f>
        <v>0</v>
      </c>
      <c r="S179">
        <f>SmtRes!AC451</f>
        <v>0</v>
      </c>
      <c r="T179">
        <f>ROUND(ROUND(Q179*Source!I139, 6)*SmtRes!AK451, 2)</f>
        <v>0</v>
      </c>
      <c r="U179">
        <f>SmtRes!X451</f>
        <v>-186926218</v>
      </c>
      <c r="V179">
        <v>1373089189</v>
      </c>
      <c r="W179">
        <v>-2088883962</v>
      </c>
    </row>
    <row r="180" spans="1:23" x14ac:dyDescent="0.2">
      <c r="A180">
        <f>Source!A139</f>
        <v>17</v>
      </c>
      <c r="C180">
        <v>2</v>
      </c>
      <c r="D180">
        <v>0</v>
      </c>
      <c r="E180">
        <f>SmtRes!AV450</f>
        <v>0</v>
      </c>
      <c r="F180" t="str">
        <f>SmtRes!I450</f>
        <v>91.06.06-031</v>
      </c>
      <c r="G180" t="str">
        <f>SmtRes!K450</f>
        <v>Подъемник двухстоечный грузовой, грузоподъемность до 2 т, высота до 60 м</v>
      </c>
      <c r="H180" t="str">
        <f>SmtRes!O450</f>
        <v>маш.-ч</v>
      </c>
      <c r="I180">
        <f>SmtRes!Y450*Source!I139</f>
        <v>1.5959999999999999</v>
      </c>
      <c r="J180">
        <f>SmtRes!AO450</f>
        <v>1</v>
      </c>
      <c r="K180">
        <f>SmtRes!AF450</f>
        <v>91.79</v>
      </c>
      <c r="L180">
        <f>SmtRes!DB450</f>
        <v>19.28</v>
      </c>
      <c r="M180">
        <f>ROUND(ROUND(L180*Source!I139, 6)*1, 2)</f>
        <v>146.53</v>
      </c>
      <c r="N180">
        <f>SmtRes!AB450</f>
        <v>648.96</v>
      </c>
      <c r="O180">
        <f>ROUND(ROUND(L180*Source!I139, 6)*SmtRes!DA450, 2)</f>
        <v>1035.95</v>
      </c>
      <c r="P180">
        <f>SmtRes!AG450</f>
        <v>11.84</v>
      </c>
      <c r="Q180">
        <f>SmtRes!DC450</f>
        <v>2.4900000000000002</v>
      </c>
      <c r="R180">
        <f>ROUND(ROUND(Q180*Source!I139, 6)*1, 2)</f>
        <v>18.920000000000002</v>
      </c>
      <c r="S180">
        <f>SmtRes!AC450</f>
        <v>11.84</v>
      </c>
      <c r="T180">
        <f>ROUND(ROUND(Q180*Source!I139, 6)*SmtRes!AK450, 2)</f>
        <v>18.920000000000002</v>
      </c>
      <c r="U180">
        <f>SmtRes!X450</f>
        <v>-271470403</v>
      </c>
      <c r="V180">
        <v>-2059216471</v>
      </c>
      <c r="W180">
        <v>1149866621</v>
      </c>
    </row>
    <row r="181" spans="1:23" x14ac:dyDescent="0.2">
      <c r="A181">
        <f>Source!A139</f>
        <v>17</v>
      </c>
      <c r="C181">
        <v>2</v>
      </c>
      <c r="D181">
        <v>0</v>
      </c>
      <c r="E181">
        <f>SmtRes!AV449</f>
        <v>0</v>
      </c>
      <c r="F181" t="str">
        <f>SmtRes!I449</f>
        <v>91.06.05-011</v>
      </c>
      <c r="G181" t="str">
        <f>SmtRes!K449</f>
        <v>Погрузчик, грузоподъемность 5 т</v>
      </c>
      <c r="H181" t="str">
        <f>SmtRes!O449</f>
        <v>маш.-ч</v>
      </c>
      <c r="I181">
        <f>SmtRes!Y449*Source!I139</f>
        <v>1.5959999999999999</v>
      </c>
      <c r="J181">
        <f>SmtRes!AO449</f>
        <v>1</v>
      </c>
      <c r="K181">
        <f>SmtRes!AF449</f>
        <v>93.73</v>
      </c>
      <c r="L181">
        <f>SmtRes!DB449</f>
        <v>19.68</v>
      </c>
      <c r="M181">
        <f>ROUND(ROUND(L181*Source!I139, 6)*1, 2)</f>
        <v>149.57</v>
      </c>
      <c r="N181">
        <f>SmtRes!AB449</f>
        <v>662.67</v>
      </c>
      <c r="O181">
        <f>ROUND(ROUND(L181*Source!I139, 6)*SmtRes!DA449, 2)</f>
        <v>1057.45</v>
      </c>
      <c r="P181">
        <f>SmtRes!AG449</f>
        <v>8.82</v>
      </c>
      <c r="Q181">
        <f>SmtRes!DC449</f>
        <v>1.85</v>
      </c>
      <c r="R181">
        <f>ROUND(ROUND(Q181*Source!I139, 6)*1, 2)</f>
        <v>14.06</v>
      </c>
      <c r="S181">
        <f>SmtRes!AC449</f>
        <v>8.82</v>
      </c>
      <c r="T181">
        <f>ROUND(ROUND(Q181*Source!I139, 6)*SmtRes!AK449, 2)</f>
        <v>14.06</v>
      </c>
      <c r="U181">
        <f>SmtRes!X449</f>
        <v>-1700234874</v>
      </c>
      <c r="V181">
        <v>896143280</v>
      </c>
      <c r="W181">
        <v>1168062172</v>
      </c>
    </row>
    <row r="182" spans="1:23" x14ac:dyDescent="0.2">
      <c r="A182">
        <f>Source!A139</f>
        <v>17</v>
      </c>
      <c r="C182">
        <v>2</v>
      </c>
      <c r="D182">
        <v>0</v>
      </c>
      <c r="E182">
        <f>SmtRes!AV448</f>
        <v>0</v>
      </c>
      <c r="F182" t="str">
        <f>SmtRes!I448</f>
        <v>91.06.02-005</v>
      </c>
      <c r="G182" t="str">
        <f>SmtRes!K448</f>
        <v>Конвейер ленточный секционный длиной 40 м</v>
      </c>
      <c r="H182" t="str">
        <f>SmtRes!O448</f>
        <v>маш.-ч</v>
      </c>
      <c r="I182">
        <f>SmtRes!Y448*Source!I139</f>
        <v>16.568000000000001</v>
      </c>
      <c r="J182">
        <f>SmtRes!AO448</f>
        <v>1</v>
      </c>
      <c r="K182">
        <f>SmtRes!AF448</f>
        <v>66.16</v>
      </c>
      <c r="L182">
        <f>SmtRes!DB448</f>
        <v>144.22999999999999</v>
      </c>
      <c r="M182">
        <f>ROUND(ROUND(L182*Source!I139, 6)*1, 2)</f>
        <v>1096.1500000000001</v>
      </c>
      <c r="N182">
        <f>SmtRes!AB448</f>
        <v>467.75</v>
      </c>
      <c r="O182">
        <f>ROUND(ROUND(L182*Source!I139, 6)*SmtRes!DA448, 2)</f>
        <v>7749.77</v>
      </c>
      <c r="P182">
        <f>SmtRes!AG448</f>
        <v>8.82</v>
      </c>
      <c r="Q182">
        <f>SmtRes!DC448</f>
        <v>19.23</v>
      </c>
      <c r="R182">
        <f>ROUND(ROUND(Q182*Source!I139, 6)*1, 2)</f>
        <v>146.15</v>
      </c>
      <c r="S182">
        <f>SmtRes!AC448</f>
        <v>8.82</v>
      </c>
      <c r="T182">
        <f>ROUND(ROUND(Q182*Source!I139, 6)*SmtRes!AK448, 2)</f>
        <v>146.15</v>
      </c>
      <c r="U182">
        <f>SmtRes!X448</f>
        <v>1884583504</v>
      </c>
      <c r="V182">
        <v>1029080285</v>
      </c>
      <c r="W182">
        <v>-1143233612</v>
      </c>
    </row>
    <row r="183" spans="1:23" x14ac:dyDescent="0.2">
      <c r="A183">
        <f>Source!A139</f>
        <v>17</v>
      </c>
      <c r="C183">
        <v>2</v>
      </c>
      <c r="D183">
        <v>0</v>
      </c>
      <c r="E183">
        <f>SmtRes!AV447</f>
        <v>0</v>
      </c>
      <c r="F183" t="str">
        <f>SmtRes!I447</f>
        <v>91.05.04-005</v>
      </c>
      <c r="G183" t="str">
        <f>SmtRes!K447</f>
        <v>Краны мостовые электрические, грузоподъемность 5 т</v>
      </c>
      <c r="H183" t="str">
        <f>SmtRes!O447</f>
        <v>маш.-ч</v>
      </c>
      <c r="I183">
        <f>SmtRes!Y447*Source!I139</f>
        <v>3.6479999999999997</v>
      </c>
      <c r="J183">
        <f>SmtRes!AO447</f>
        <v>1</v>
      </c>
      <c r="K183">
        <f>SmtRes!AF447</f>
        <v>42.06</v>
      </c>
      <c r="L183">
        <f>SmtRes!DB447</f>
        <v>20.190000000000001</v>
      </c>
      <c r="M183">
        <f>ROUND(ROUND(L183*Source!I139, 6)*1, 2)</f>
        <v>153.44</v>
      </c>
      <c r="N183">
        <f>SmtRes!AB447</f>
        <v>297.36</v>
      </c>
      <c r="O183">
        <f>ROUND(ROUND(L183*Source!I139, 6)*SmtRes!DA447, 2)</f>
        <v>1084.8499999999999</v>
      </c>
      <c r="P183">
        <f>SmtRes!AG447</f>
        <v>10.130000000000001</v>
      </c>
      <c r="Q183">
        <f>SmtRes!DC447</f>
        <v>4.8600000000000003</v>
      </c>
      <c r="R183">
        <f>ROUND(ROUND(Q183*Source!I139, 6)*1, 2)</f>
        <v>36.94</v>
      </c>
      <c r="S183">
        <f>SmtRes!AC447</f>
        <v>10.130000000000001</v>
      </c>
      <c r="T183">
        <f>ROUND(ROUND(Q183*Source!I139, 6)*SmtRes!AK447, 2)</f>
        <v>36.94</v>
      </c>
      <c r="U183">
        <f>SmtRes!X447</f>
        <v>1431460504</v>
      </c>
      <c r="V183">
        <v>487444808</v>
      </c>
      <c r="W183">
        <v>729289380</v>
      </c>
    </row>
    <row r="184" spans="1:23" x14ac:dyDescent="0.2">
      <c r="A184">
        <f>Source!A139</f>
        <v>17</v>
      </c>
      <c r="C184">
        <v>1</v>
      </c>
      <c r="D184">
        <v>0</v>
      </c>
      <c r="E184">
        <f>SmtRes!AV445</f>
        <v>1</v>
      </c>
      <c r="F184" t="str">
        <f>SmtRes!I445</f>
        <v>1-100-51-82</v>
      </c>
      <c r="G184" t="str">
        <f>SmtRes!K445</f>
        <v>Рабочий среднего разряда 5.1</v>
      </c>
      <c r="H184" t="str">
        <f>SmtRes!O445</f>
        <v>чел.-ч.</v>
      </c>
      <c r="I184">
        <f>SmtRes!Y445*Source!I139</f>
        <v>163.24799999999999</v>
      </c>
      <c r="J184">
        <f>SmtRes!AO445</f>
        <v>1</v>
      </c>
      <c r="K184">
        <f>SmtRes!AH445</f>
        <v>10.07</v>
      </c>
      <c r="L184">
        <f>SmtRes!DB445</f>
        <v>216.3</v>
      </c>
      <c r="M184">
        <f>ROUND(ROUND(L184*Source!I139, 6)*1, 2)</f>
        <v>1643.88</v>
      </c>
      <c r="N184">
        <f>SmtRes!AD445</f>
        <v>71.19</v>
      </c>
      <c r="O184">
        <f>ROUND(ROUND(L184*Source!I139, 6)*SmtRes!DA445, 2)</f>
        <v>11622.23</v>
      </c>
      <c r="P184">
        <f>SmtRes!AG445</f>
        <v>0</v>
      </c>
      <c r="Q184">
        <f>SmtRes!DC445</f>
        <v>0</v>
      </c>
      <c r="R184">
        <f>ROUND(ROUND(Q184*Source!I139, 6)*1, 2)</f>
        <v>0</v>
      </c>
      <c r="S184">
        <f>SmtRes!AC445</f>
        <v>0</v>
      </c>
      <c r="T184">
        <f>ROUND(ROUND(Q184*Source!I139, 6)*SmtRes!AK445, 2)</f>
        <v>0</v>
      </c>
      <c r="U184">
        <f>SmtRes!X445</f>
        <v>-1108122096</v>
      </c>
      <c r="V184">
        <v>-1782715168</v>
      </c>
      <c r="W184">
        <v>1558340195</v>
      </c>
    </row>
    <row r="185" spans="1:23" x14ac:dyDescent="0.2">
      <c r="A185">
        <f>Source!A141</f>
        <v>17</v>
      </c>
      <c r="C185">
        <v>3</v>
      </c>
      <c r="D185">
        <f>Source!BI141</f>
        <v>1</v>
      </c>
      <c r="E185">
        <f>Source!FS141</f>
        <v>0</v>
      </c>
      <c r="F185" t="str">
        <f>Source!F141</f>
        <v>17.3.02.19-0027</v>
      </c>
      <c r="G185" t="str">
        <f>Source!G141</f>
        <v>Изделия огнеупорные шамотные общего назначения № 5, 8, 1 подгруппы марки ШБ</v>
      </c>
      <c r="H185" t="str">
        <f>Source!H141</f>
        <v>т</v>
      </c>
      <c r="I185">
        <f>Source!I141</f>
        <v>14.82</v>
      </c>
      <c r="J185">
        <v>1</v>
      </c>
      <c r="K185">
        <f>Source!AC141</f>
        <v>1466.24</v>
      </c>
      <c r="M185">
        <f>ROUND(K185*I185, 2)</f>
        <v>21729.68</v>
      </c>
      <c r="N185">
        <f>Source!AC141*IF(Source!BC141&lt;&gt; 0, Source!BC141, 1)</f>
        <v>10366.316800000001</v>
      </c>
      <c r="O185">
        <f>ROUND(N185*I185, 2)</f>
        <v>153628.81</v>
      </c>
      <c r="P185">
        <f>Source!AE141</f>
        <v>0</v>
      </c>
      <c r="R185">
        <f>ROUND(P185*I185, 2)</f>
        <v>0</v>
      </c>
      <c r="S185">
        <f>Source!AE141*IF(Source!BS141&lt;&gt; 0, Source!BS141, 1)</f>
        <v>0</v>
      </c>
      <c r="T185">
        <f>ROUND(S185*I185, 2)</f>
        <v>0</v>
      </c>
      <c r="U185">
        <f>Source!GF141</f>
        <v>-992524431</v>
      </c>
      <c r="V185">
        <v>478388680</v>
      </c>
      <c r="W185">
        <v>-761165753</v>
      </c>
    </row>
    <row r="186" spans="1:23" x14ac:dyDescent="0.2">
      <c r="A186">
        <f>Source!A143</f>
        <v>17</v>
      </c>
      <c r="C186">
        <v>3</v>
      </c>
      <c r="D186">
        <v>0</v>
      </c>
      <c r="E186">
        <f>SmtRes!AV480</f>
        <v>0</v>
      </c>
      <c r="F186" t="str">
        <f>SmtRes!I480</f>
        <v>17.4.03.01-0008</v>
      </c>
      <c r="G186" t="str">
        <f>SmtRes!K480</f>
        <v>Мертели огнеупорные алюмосиликатные марки МШ-28</v>
      </c>
      <c r="H186" t="str">
        <f>SmtRes!O480</f>
        <v>т</v>
      </c>
      <c r="I186">
        <f>SmtRes!Y480*Source!I143</f>
        <v>0.14300000000000002</v>
      </c>
      <c r="J186">
        <f>SmtRes!AO480</f>
        <v>1</v>
      </c>
      <c r="K186">
        <f>SmtRes!AE480</f>
        <v>736.29</v>
      </c>
      <c r="L186">
        <f>SmtRes!DB480</f>
        <v>80.989999999999995</v>
      </c>
      <c r="M186">
        <f>ROUND(ROUND(L186*Source!I143, 6)*1, 2)</f>
        <v>105.29</v>
      </c>
      <c r="N186">
        <f>SmtRes!AA480</f>
        <v>5205.57</v>
      </c>
      <c r="O186">
        <f>ROUND(ROUND(L186*Source!I143, 6)*SmtRes!DA480, 2)</f>
        <v>744.38</v>
      </c>
      <c r="P186">
        <f>SmtRes!AG480</f>
        <v>0</v>
      </c>
      <c r="Q186">
        <f>SmtRes!DC480</f>
        <v>0</v>
      </c>
      <c r="R186">
        <f>ROUND(ROUND(Q186*Source!I143, 6)*1, 2)</f>
        <v>0</v>
      </c>
      <c r="S186">
        <f>SmtRes!AC480</f>
        <v>0</v>
      </c>
      <c r="T186">
        <f>ROUND(ROUND(Q186*Source!I143, 6)*SmtRes!AK480, 2)</f>
        <v>0</v>
      </c>
      <c r="U186">
        <f>SmtRes!X480</f>
        <v>-468305079</v>
      </c>
      <c r="V186">
        <v>1334763919</v>
      </c>
      <c r="W186">
        <v>1399370909</v>
      </c>
    </row>
    <row r="187" spans="1:23" x14ac:dyDescent="0.2">
      <c r="A187">
        <f>Source!A143</f>
        <v>17</v>
      </c>
      <c r="C187">
        <v>3</v>
      </c>
      <c r="D187">
        <v>0</v>
      </c>
      <c r="E187">
        <f>SmtRes!AV479</f>
        <v>0</v>
      </c>
      <c r="F187" t="str">
        <f>SmtRes!I479</f>
        <v>01.7.03.01-0001</v>
      </c>
      <c r="G187" t="str">
        <f>SmtRes!K479</f>
        <v>Вода</v>
      </c>
      <c r="H187" t="str">
        <f>SmtRes!O479</f>
        <v>м3</v>
      </c>
      <c r="I187">
        <f>SmtRes!Y479*Source!I143</f>
        <v>4.4200000000000003E-2</v>
      </c>
      <c r="J187">
        <f>SmtRes!AO479</f>
        <v>1</v>
      </c>
      <c r="K187">
        <f>SmtRes!AE479</f>
        <v>2.44</v>
      </c>
      <c r="L187">
        <f>SmtRes!DB479</f>
        <v>0.08</v>
      </c>
      <c r="M187">
        <f>ROUND(ROUND(L187*Source!I143, 6)*1, 2)</f>
        <v>0.1</v>
      </c>
      <c r="N187">
        <f>SmtRes!AA479</f>
        <v>17.25</v>
      </c>
      <c r="O187">
        <f>ROUND(ROUND(L187*Source!I143, 6)*SmtRes!DA479, 2)</f>
        <v>0.74</v>
      </c>
      <c r="P187">
        <f>SmtRes!AG479</f>
        <v>0</v>
      </c>
      <c r="Q187">
        <f>SmtRes!DC479</f>
        <v>0</v>
      </c>
      <c r="R187">
        <f>ROUND(ROUND(Q187*Source!I143, 6)*1, 2)</f>
        <v>0</v>
      </c>
      <c r="S187">
        <f>SmtRes!AC479</f>
        <v>0</v>
      </c>
      <c r="T187">
        <f>ROUND(ROUND(Q187*Source!I143, 6)*SmtRes!AK479, 2)</f>
        <v>0</v>
      </c>
      <c r="U187">
        <f>SmtRes!X479</f>
        <v>82350058</v>
      </c>
      <c r="V187">
        <v>-1564336641</v>
      </c>
      <c r="W187">
        <v>768014654</v>
      </c>
    </row>
    <row r="188" spans="1:23" x14ac:dyDescent="0.2">
      <c r="A188">
        <f>Source!A143</f>
        <v>17</v>
      </c>
      <c r="C188">
        <v>2</v>
      </c>
      <c r="D188">
        <v>0</v>
      </c>
      <c r="E188">
        <f>SmtRes!AV478</f>
        <v>0</v>
      </c>
      <c r="F188" t="str">
        <f>SmtRes!I478</f>
        <v>91.21.19-024</v>
      </c>
      <c r="G188" t="str">
        <f>SmtRes!K478</f>
        <v>Станок для резки керамики</v>
      </c>
      <c r="H188" t="str">
        <f>SmtRes!O478</f>
        <v>маш.-ч</v>
      </c>
      <c r="I188">
        <f>SmtRes!Y478*Source!I143</f>
        <v>0.19500000000000001</v>
      </c>
      <c r="J188">
        <f>SmtRes!AO478</f>
        <v>1</v>
      </c>
      <c r="K188">
        <f>SmtRes!AF478</f>
        <v>18.46</v>
      </c>
      <c r="L188">
        <f>SmtRes!DB478</f>
        <v>2.77</v>
      </c>
      <c r="M188">
        <f>ROUND(ROUND(L188*Source!I143, 6)*1, 2)</f>
        <v>3.6</v>
      </c>
      <c r="N188">
        <f>SmtRes!AB478</f>
        <v>130.51</v>
      </c>
      <c r="O188">
        <f>ROUND(ROUND(L188*Source!I143, 6)*SmtRes!DA478, 2)</f>
        <v>25.46</v>
      </c>
      <c r="P188">
        <f>SmtRes!AG478</f>
        <v>11.84</v>
      </c>
      <c r="Q188">
        <f>SmtRes!DC478</f>
        <v>1.78</v>
      </c>
      <c r="R188">
        <f>ROUND(ROUND(Q188*Source!I143, 6)*1, 2)</f>
        <v>2.31</v>
      </c>
      <c r="S188">
        <f>SmtRes!AC478</f>
        <v>11.84</v>
      </c>
      <c r="T188">
        <f>ROUND(ROUND(Q188*Source!I143, 6)*SmtRes!AK478, 2)</f>
        <v>2.31</v>
      </c>
      <c r="U188">
        <f>SmtRes!X478</f>
        <v>102642092</v>
      </c>
      <c r="V188">
        <v>-667807544</v>
      </c>
      <c r="W188">
        <v>1119678232</v>
      </c>
    </row>
    <row r="189" spans="1:23" x14ac:dyDescent="0.2">
      <c r="A189">
        <f>Source!A143</f>
        <v>17</v>
      </c>
      <c r="C189">
        <v>2</v>
      </c>
      <c r="D189">
        <v>0</v>
      </c>
      <c r="E189">
        <f>SmtRes!AV477</f>
        <v>0</v>
      </c>
      <c r="F189" t="str">
        <f>SmtRes!I477</f>
        <v>91.14.02-003</v>
      </c>
      <c r="G189" t="str">
        <f>SmtRes!K477</f>
        <v>Автомобили бортовые, грузоподъемность до 10 т</v>
      </c>
      <c r="H189" t="str">
        <f>SmtRes!O477</f>
        <v>маш.-ч</v>
      </c>
      <c r="I189">
        <f>SmtRes!Y477*Source!I143</f>
        <v>2.8340000000000005</v>
      </c>
      <c r="J189">
        <f>SmtRes!AO477</f>
        <v>1</v>
      </c>
      <c r="K189">
        <f>SmtRes!AF477</f>
        <v>102.48</v>
      </c>
      <c r="L189">
        <f>SmtRes!DB477</f>
        <v>223.41</v>
      </c>
      <c r="M189">
        <f>ROUND(ROUND(L189*Source!I143, 6)*1, 2)</f>
        <v>290.43</v>
      </c>
      <c r="N189">
        <f>SmtRes!AB477</f>
        <v>724.53</v>
      </c>
      <c r="O189">
        <f>ROUND(ROUND(L189*Source!I143, 6)*SmtRes!DA477, 2)</f>
        <v>2053.36</v>
      </c>
      <c r="P189">
        <f>SmtRes!AG477</f>
        <v>11.84</v>
      </c>
      <c r="Q189">
        <f>SmtRes!DC477</f>
        <v>25.81</v>
      </c>
      <c r="R189">
        <f>ROUND(ROUND(Q189*Source!I143, 6)*1, 2)</f>
        <v>33.549999999999997</v>
      </c>
      <c r="S189">
        <f>SmtRes!AC477</f>
        <v>11.84</v>
      </c>
      <c r="T189">
        <f>ROUND(ROUND(Q189*Source!I143, 6)*SmtRes!AK477, 2)</f>
        <v>33.549999999999997</v>
      </c>
      <c r="U189">
        <f>SmtRes!X477</f>
        <v>1820267133</v>
      </c>
      <c r="V189">
        <v>650552258</v>
      </c>
      <c r="W189">
        <v>570270890</v>
      </c>
    </row>
    <row r="190" spans="1:23" x14ac:dyDescent="0.2">
      <c r="A190">
        <f>Source!A143</f>
        <v>17</v>
      </c>
      <c r="C190">
        <v>2</v>
      </c>
      <c r="D190">
        <v>0</v>
      </c>
      <c r="E190">
        <f>SmtRes!AV476</f>
        <v>0</v>
      </c>
      <c r="F190" t="str">
        <f>SmtRes!I476</f>
        <v>91.07.08-021</v>
      </c>
      <c r="G190" t="str">
        <f>SmtRes!K476</f>
        <v>Растворосмесители для приготовления водоцементных и других растворов 350 л</v>
      </c>
      <c r="H190" t="str">
        <f>SmtRes!O476</f>
        <v>маш.-ч</v>
      </c>
      <c r="I190">
        <f>SmtRes!Y476*Source!I143</f>
        <v>0.20800000000000002</v>
      </c>
      <c r="J190">
        <f>SmtRes!AO476</f>
        <v>1</v>
      </c>
      <c r="K190">
        <f>SmtRes!AF476</f>
        <v>4.1100000000000003</v>
      </c>
      <c r="L190">
        <f>SmtRes!DB476</f>
        <v>0.66</v>
      </c>
      <c r="M190">
        <f>ROUND(ROUND(L190*Source!I143, 6)*1, 2)</f>
        <v>0.86</v>
      </c>
      <c r="N190">
        <f>SmtRes!AB476</f>
        <v>29.06</v>
      </c>
      <c r="O190">
        <f>ROUND(ROUND(L190*Source!I143, 6)*SmtRes!DA476, 2)</f>
        <v>6.07</v>
      </c>
      <c r="P190">
        <f>SmtRes!AG476</f>
        <v>0</v>
      </c>
      <c r="Q190">
        <f>SmtRes!DC476</f>
        <v>0</v>
      </c>
      <c r="R190">
        <f>ROUND(ROUND(Q190*Source!I143, 6)*1, 2)</f>
        <v>0</v>
      </c>
      <c r="S190">
        <f>SmtRes!AC476</f>
        <v>0</v>
      </c>
      <c r="T190">
        <f>ROUND(ROUND(Q190*Source!I143, 6)*SmtRes!AK476, 2)</f>
        <v>0</v>
      </c>
      <c r="U190">
        <f>SmtRes!X476</f>
        <v>-566827484</v>
      </c>
      <c r="V190">
        <v>1625709684</v>
      </c>
      <c r="W190">
        <v>-1345160702</v>
      </c>
    </row>
    <row r="191" spans="1:23" x14ac:dyDescent="0.2">
      <c r="A191">
        <f>Source!A143</f>
        <v>17</v>
      </c>
      <c r="C191">
        <v>2</v>
      </c>
      <c r="D191">
        <v>0</v>
      </c>
      <c r="E191">
        <f>SmtRes!AV475</f>
        <v>0</v>
      </c>
      <c r="F191" t="str">
        <f>SmtRes!I475</f>
        <v>91.06.08-003</v>
      </c>
      <c r="G191" t="str">
        <f>SmtRes!K475</f>
        <v>Тельферы электрические 2 т</v>
      </c>
      <c r="H191" t="str">
        <f>SmtRes!O475</f>
        <v>маш.-ч</v>
      </c>
      <c r="I191">
        <f>SmtRes!Y475*Source!I143</f>
        <v>3.9E-2</v>
      </c>
      <c r="J191">
        <f>SmtRes!AO475</f>
        <v>1</v>
      </c>
      <c r="K191">
        <f>SmtRes!AF475</f>
        <v>5</v>
      </c>
      <c r="L191">
        <f>SmtRes!DB475</f>
        <v>0.15</v>
      </c>
      <c r="M191">
        <f>ROUND(ROUND(L191*Source!I143, 6)*1, 2)</f>
        <v>0.2</v>
      </c>
      <c r="N191">
        <f>SmtRes!AB475</f>
        <v>35.35</v>
      </c>
      <c r="O191">
        <f>ROUND(ROUND(L191*Source!I143, 6)*SmtRes!DA475, 2)</f>
        <v>1.38</v>
      </c>
      <c r="P191">
        <f>SmtRes!AG475</f>
        <v>0</v>
      </c>
      <c r="Q191">
        <f>SmtRes!DC475</f>
        <v>0</v>
      </c>
      <c r="R191">
        <f>ROUND(ROUND(Q191*Source!I143, 6)*1, 2)</f>
        <v>0</v>
      </c>
      <c r="S191">
        <f>SmtRes!AC475</f>
        <v>0</v>
      </c>
      <c r="T191">
        <f>ROUND(ROUND(Q191*Source!I143, 6)*SmtRes!AK475, 2)</f>
        <v>0</v>
      </c>
      <c r="U191">
        <f>SmtRes!X475</f>
        <v>-186926218</v>
      </c>
      <c r="V191">
        <v>1373089189</v>
      </c>
      <c r="W191">
        <v>-2088883962</v>
      </c>
    </row>
    <row r="192" spans="1:23" x14ac:dyDescent="0.2">
      <c r="A192">
        <f>Source!A143</f>
        <v>17</v>
      </c>
      <c r="C192">
        <v>2</v>
      </c>
      <c r="D192">
        <v>0</v>
      </c>
      <c r="E192">
        <f>SmtRes!AV474</f>
        <v>0</v>
      </c>
      <c r="F192" t="str">
        <f>SmtRes!I474</f>
        <v>91.06.06-031</v>
      </c>
      <c r="G192" t="str">
        <f>SmtRes!K474</f>
        <v>Подъемник двухстоечный грузовой, грузоподъемность до 2 т, высота до 60 м</v>
      </c>
      <c r="H192" t="str">
        <f>SmtRes!O474</f>
        <v>маш.-ч</v>
      </c>
      <c r="I192">
        <f>SmtRes!Y474*Source!I143</f>
        <v>0.27300000000000002</v>
      </c>
      <c r="J192">
        <f>SmtRes!AO474</f>
        <v>1</v>
      </c>
      <c r="K192">
        <f>SmtRes!AF474</f>
        <v>91.79</v>
      </c>
      <c r="L192">
        <f>SmtRes!DB474</f>
        <v>19.28</v>
      </c>
      <c r="M192">
        <f>ROUND(ROUND(L192*Source!I143, 6)*1, 2)</f>
        <v>25.06</v>
      </c>
      <c r="N192">
        <f>SmtRes!AB474</f>
        <v>648.96</v>
      </c>
      <c r="O192">
        <f>ROUND(ROUND(L192*Source!I143, 6)*SmtRes!DA474, 2)</f>
        <v>177.2</v>
      </c>
      <c r="P192">
        <f>SmtRes!AG474</f>
        <v>11.84</v>
      </c>
      <c r="Q192">
        <f>SmtRes!DC474</f>
        <v>2.4900000000000002</v>
      </c>
      <c r="R192">
        <f>ROUND(ROUND(Q192*Source!I143, 6)*1, 2)</f>
        <v>3.24</v>
      </c>
      <c r="S192">
        <f>SmtRes!AC474</f>
        <v>11.84</v>
      </c>
      <c r="T192">
        <f>ROUND(ROUND(Q192*Source!I143, 6)*SmtRes!AK474, 2)</f>
        <v>3.24</v>
      </c>
      <c r="U192">
        <f>SmtRes!X474</f>
        <v>-271470403</v>
      </c>
      <c r="V192">
        <v>-2059216471</v>
      </c>
      <c r="W192">
        <v>1149866621</v>
      </c>
    </row>
    <row r="193" spans="1:23" x14ac:dyDescent="0.2">
      <c r="A193">
        <f>Source!A143</f>
        <v>17</v>
      </c>
      <c r="C193">
        <v>2</v>
      </c>
      <c r="D193">
        <v>0</v>
      </c>
      <c r="E193">
        <f>SmtRes!AV473</f>
        <v>0</v>
      </c>
      <c r="F193" t="str">
        <f>SmtRes!I473</f>
        <v>91.06.05-011</v>
      </c>
      <c r="G193" t="str">
        <f>SmtRes!K473</f>
        <v>Погрузчик, грузоподъемность 5 т</v>
      </c>
      <c r="H193" t="str">
        <f>SmtRes!O473</f>
        <v>маш.-ч</v>
      </c>
      <c r="I193">
        <f>SmtRes!Y473*Source!I143</f>
        <v>0.27300000000000002</v>
      </c>
      <c r="J193">
        <f>SmtRes!AO473</f>
        <v>1</v>
      </c>
      <c r="K193">
        <f>SmtRes!AF473</f>
        <v>93.73</v>
      </c>
      <c r="L193">
        <f>SmtRes!DB473</f>
        <v>19.68</v>
      </c>
      <c r="M193">
        <f>ROUND(ROUND(L193*Source!I143, 6)*1, 2)</f>
        <v>25.58</v>
      </c>
      <c r="N193">
        <f>SmtRes!AB473</f>
        <v>662.67</v>
      </c>
      <c r="O193">
        <f>ROUND(ROUND(L193*Source!I143, 6)*SmtRes!DA473, 2)</f>
        <v>180.88</v>
      </c>
      <c r="P193">
        <f>SmtRes!AG473</f>
        <v>8.82</v>
      </c>
      <c r="Q193">
        <f>SmtRes!DC473</f>
        <v>1.85</v>
      </c>
      <c r="R193">
        <f>ROUND(ROUND(Q193*Source!I143, 6)*1, 2)</f>
        <v>2.41</v>
      </c>
      <c r="S193">
        <f>SmtRes!AC473</f>
        <v>8.82</v>
      </c>
      <c r="T193">
        <f>ROUND(ROUND(Q193*Source!I143, 6)*SmtRes!AK473, 2)</f>
        <v>2.41</v>
      </c>
      <c r="U193">
        <f>SmtRes!X473</f>
        <v>-1700234874</v>
      </c>
      <c r="V193">
        <v>896143280</v>
      </c>
      <c r="W193">
        <v>1168062172</v>
      </c>
    </row>
    <row r="194" spans="1:23" x14ac:dyDescent="0.2">
      <c r="A194">
        <f>Source!A143</f>
        <v>17</v>
      </c>
      <c r="C194">
        <v>2</v>
      </c>
      <c r="D194">
        <v>0</v>
      </c>
      <c r="E194">
        <f>SmtRes!AV472</f>
        <v>0</v>
      </c>
      <c r="F194" t="str">
        <f>SmtRes!I472</f>
        <v>91.06.02-005</v>
      </c>
      <c r="G194" t="str">
        <f>SmtRes!K472</f>
        <v>Конвейер ленточный секционный длиной 40 м</v>
      </c>
      <c r="H194" t="str">
        <f>SmtRes!O472</f>
        <v>маш.-ч</v>
      </c>
      <c r="I194">
        <f>SmtRes!Y472*Source!I143</f>
        <v>2.8340000000000005</v>
      </c>
      <c r="J194">
        <f>SmtRes!AO472</f>
        <v>1</v>
      </c>
      <c r="K194">
        <f>SmtRes!AF472</f>
        <v>66.16</v>
      </c>
      <c r="L194">
        <f>SmtRes!DB472</f>
        <v>144.22999999999999</v>
      </c>
      <c r="M194">
        <f>ROUND(ROUND(L194*Source!I143, 6)*1, 2)</f>
        <v>187.5</v>
      </c>
      <c r="N194">
        <f>SmtRes!AB472</f>
        <v>467.75</v>
      </c>
      <c r="O194">
        <f>ROUND(ROUND(L194*Source!I143, 6)*SmtRes!DA472, 2)</f>
        <v>1325.62</v>
      </c>
      <c r="P194">
        <f>SmtRes!AG472</f>
        <v>8.82</v>
      </c>
      <c r="Q194">
        <f>SmtRes!DC472</f>
        <v>19.23</v>
      </c>
      <c r="R194">
        <f>ROUND(ROUND(Q194*Source!I143, 6)*1, 2)</f>
        <v>25</v>
      </c>
      <c r="S194">
        <f>SmtRes!AC472</f>
        <v>8.82</v>
      </c>
      <c r="T194">
        <f>ROUND(ROUND(Q194*Source!I143, 6)*SmtRes!AK472, 2)</f>
        <v>25</v>
      </c>
      <c r="U194">
        <f>SmtRes!X472</f>
        <v>1884583504</v>
      </c>
      <c r="V194">
        <v>1029080285</v>
      </c>
      <c r="W194">
        <v>-1143233612</v>
      </c>
    </row>
    <row r="195" spans="1:23" x14ac:dyDescent="0.2">
      <c r="A195">
        <f>Source!A143</f>
        <v>17</v>
      </c>
      <c r="C195">
        <v>2</v>
      </c>
      <c r="D195">
        <v>0</v>
      </c>
      <c r="E195">
        <f>SmtRes!AV471</f>
        <v>0</v>
      </c>
      <c r="F195" t="str">
        <f>SmtRes!I471</f>
        <v>91.05.04-005</v>
      </c>
      <c r="G195" t="str">
        <f>SmtRes!K471</f>
        <v>Краны мостовые электрические, грузоподъемность 5 т</v>
      </c>
      <c r="H195" t="str">
        <f>SmtRes!O471</f>
        <v>маш.-ч</v>
      </c>
      <c r="I195">
        <f>SmtRes!Y471*Source!I143</f>
        <v>0.624</v>
      </c>
      <c r="J195">
        <f>SmtRes!AO471</f>
        <v>1</v>
      </c>
      <c r="K195">
        <f>SmtRes!AF471</f>
        <v>42.06</v>
      </c>
      <c r="L195">
        <f>SmtRes!DB471</f>
        <v>20.190000000000001</v>
      </c>
      <c r="M195">
        <f>ROUND(ROUND(L195*Source!I143, 6)*1, 2)</f>
        <v>26.25</v>
      </c>
      <c r="N195">
        <f>SmtRes!AB471</f>
        <v>297.36</v>
      </c>
      <c r="O195">
        <f>ROUND(ROUND(L195*Source!I143, 6)*SmtRes!DA471, 2)</f>
        <v>185.57</v>
      </c>
      <c r="P195">
        <f>SmtRes!AG471</f>
        <v>10.130000000000001</v>
      </c>
      <c r="Q195">
        <f>SmtRes!DC471</f>
        <v>4.8600000000000003</v>
      </c>
      <c r="R195">
        <f>ROUND(ROUND(Q195*Source!I143, 6)*1, 2)</f>
        <v>6.32</v>
      </c>
      <c r="S195">
        <f>SmtRes!AC471</f>
        <v>10.130000000000001</v>
      </c>
      <c r="T195">
        <f>ROUND(ROUND(Q195*Source!I143, 6)*SmtRes!AK471, 2)</f>
        <v>6.32</v>
      </c>
      <c r="U195">
        <f>SmtRes!X471</f>
        <v>1431460504</v>
      </c>
      <c r="V195">
        <v>487444808</v>
      </c>
      <c r="W195">
        <v>729289380</v>
      </c>
    </row>
    <row r="196" spans="1:23" x14ac:dyDescent="0.2">
      <c r="A196">
        <f>Source!A143</f>
        <v>17</v>
      </c>
      <c r="C196">
        <v>1</v>
      </c>
      <c r="D196">
        <v>0</v>
      </c>
      <c r="E196">
        <f>SmtRes!AV469</f>
        <v>1</v>
      </c>
      <c r="F196" t="str">
        <f>SmtRes!I469</f>
        <v>1-100-51-82</v>
      </c>
      <c r="G196" t="str">
        <f>SmtRes!K469</f>
        <v>Рабочий среднего разряда 5.1</v>
      </c>
      <c r="H196" t="str">
        <f>SmtRes!O469</f>
        <v>чел.-ч.</v>
      </c>
      <c r="I196">
        <f>SmtRes!Y469*Source!I143</f>
        <v>50.895000000000003</v>
      </c>
      <c r="J196">
        <f>SmtRes!AO469</f>
        <v>1</v>
      </c>
      <c r="K196">
        <f>SmtRes!AH469</f>
        <v>10.07</v>
      </c>
      <c r="L196">
        <f>SmtRes!DB469</f>
        <v>394.24</v>
      </c>
      <c r="M196">
        <f>ROUND(ROUND(L196*Source!I143, 6)*1, 2)</f>
        <v>512.51</v>
      </c>
      <c r="N196">
        <f>SmtRes!AD469</f>
        <v>71.19</v>
      </c>
      <c r="O196">
        <f>ROUND(ROUND(L196*Source!I143, 6)*SmtRes!DA469, 2)</f>
        <v>3623.46</v>
      </c>
      <c r="P196">
        <f>SmtRes!AG469</f>
        <v>0</v>
      </c>
      <c r="Q196">
        <f>SmtRes!DC469</f>
        <v>0</v>
      </c>
      <c r="R196">
        <f>ROUND(ROUND(Q196*Source!I143, 6)*1, 2)</f>
        <v>0</v>
      </c>
      <c r="S196">
        <f>SmtRes!AC469</f>
        <v>0</v>
      </c>
      <c r="T196">
        <f>ROUND(ROUND(Q196*Source!I143, 6)*SmtRes!AK469, 2)</f>
        <v>0</v>
      </c>
      <c r="U196">
        <f>SmtRes!X469</f>
        <v>-1108122096</v>
      </c>
      <c r="V196">
        <v>-1782715168</v>
      </c>
      <c r="W196">
        <v>1558340195</v>
      </c>
    </row>
    <row r="197" spans="1:23" x14ac:dyDescent="0.2">
      <c r="A197">
        <f>Source!A145</f>
        <v>17</v>
      </c>
      <c r="C197">
        <v>3</v>
      </c>
      <c r="D197">
        <f>Source!BI145</f>
        <v>1</v>
      </c>
      <c r="E197">
        <f>Source!FS145</f>
        <v>0</v>
      </c>
      <c r="F197" t="str">
        <f>Source!F145</f>
        <v>17.3.02.19-0022</v>
      </c>
      <c r="G197" t="str">
        <f>Source!G145</f>
        <v>Изделия огнеупорные шамотные общего назначения № 4, 7, 9, 11, 12, 14, 17, 22, 25, 44, 45, 47, 2 подгруппы марки ШБ 1-й класс точности</v>
      </c>
      <c r="H197" t="str">
        <f>Source!H145</f>
        <v>т</v>
      </c>
      <c r="I197">
        <f>Source!I145</f>
        <v>2.5350000000000001</v>
      </c>
      <c r="J197">
        <v>1</v>
      </c>
      <c r="K197">
        <f>Source!AC145</f>
        <v>1207.1600000000001</v>
      </c>
      <c r="M197">
        <f>ROUND(K197*I197, 2)</f>
        <v>3060.15</v>
      </c>
      <c r="N197">
        <f>Source!AC145*IF(Source!BC145&lt;&gt; 0, Source!BC145, 1)</f>
        <v>8534.6212000000014</v>
      </c>
      <c r="O197">
        <f>ROUND(N197*I197, 2)</f>
        <v>21635.26</v>
      </c>
      <c r="P197">
        <f>Source!AE145</f>
        <v>0</v>
      </c>
      <c r="R197">
        <f>ROUND(P197*I197, 2)</f>
        <v>0</v>
      </c>
      <c r="S197">
        <f>Source!AE145*IF(Source!BS145&lt;&gt; 0, Source!BS145, 1)</f>
        <v>0</v>
      </c>
      <c r="T197">
        <f>ROUND(S197*I197, 2)</f>
        <v>0</v>
      </c>
      <c r="U197">
        <f>Source!GF145</f>
        <v>-52538529</v>
      </c>
      <c r="V197">
        <v>-1432514734</v>
      </c>
      <c r="W197">
        <v>823986211</v>
      </c>
    </row>
    <row r="198" spans="1:23" x14ac:dyDescent="0.2">
      <c r="A198">
        <f>Source!A147</f>
        <v>17</v>
      </c>
      <c r="C198">
        <v>3</v>
      </c>
      <c r="D198">
        <v>0</v>
      </c>
      <c r="E198">
        <f>SmtRes!AV504</f>
        <v>0</v>
      </c>
      <c r="F198" t="str">
        <f>SmtRes!I504</f>
        <v>17.4.03.01-0008</v>
      </c>
      <c r="G198" t="str">
        <f>SmtRes!K504</f>
        <v>Мертели огнеупорные алюмосиликатные марки МШ-28</v>
      </c>
      <c r="H198" t="str">
        <f>SmtRes!O504</f>
        <v>т</v>
      </c>
      <c r="I198">
        <f>SmtRes!Y504*Source!I147</f>
        <v>0.12100000000000001</v>
      </c>
      <c r="J198">
        <f>SmtRes!AO504</f>
        <v>1</v>
      </c>
      <c r="K198">
        <f>SmtRes!AE504</f>
        <v>736.29</v>
      </c>
      <c r="L198">
        <f>SmtRes!DB504</f>
        <v>80.989999999999995</v>
      </c>
      <c r="M198">
        <f>ROUND(ROUND(L198*Source!I147, 6)*1, 2)</f>
        <v>89.09</v>
      </c>
      <c r="N198">
        <f>SmtRes!AA504</f>
        <v>5205.57</v>
      </c>
      <c r="O198">
        <f>ROUND(ROUND(L198*Source!I147, 6)*SmtRes!DA504, 2)</f>
        <v>629.86</v>
      </c>
      <c r="P198">
        <f>SmtRes!AG504</f>
        <v>0</v>
      </c>
      <c r="Q198">
        <f>SmtRes!DC504</f>
        <v>0</v>
      </c>
      <c r="R198">
        <f>ROUND(ROUND(Q198*Source!I147, 6)*1, 2)</f>
        <v>0</v>
      </c>
      <c r="S198">
        <f>SmtRes!AC504</f>
        <v>0</v>
      </c>
      <c r="T198">
        <f>ROUND(ROUND(Q198*Source!I147, 6)*SmtRes!AK504, 2)</f>
        <v>0</v>
      </c>
      <c r="U198">
        <f>SmtRes!X504</f>
        <v>-468305079</v>
      </c>
      <c r="V198">
        <v>1334763919</v>
      </c>
      <c r="W198">
        <v>1399370909</v>
      </c>
    </row>
    <row r="199" spans="1:23" x14ac:dyDescent="0.2">
      <c r="A199">
        <f>Source!A147</f>
        <v>17</v>
      </c>
      <c r="C199">
        <v>3</v>
      </c>
      <c r="D199">
        <v>0</v>
      </c>
      <c r="E199">
        <f>SmtRes!AV503</f>
        <v>0</v>
      </c>
      <c r="F199" t="str">
        <f>SmtRes!I503</f>
        <v>01.7.03.01-0001</v>
      </c>
      <c r="G199" t="str">
        <f>SmtRes!K503</f>
        <v>Вода</v>
      </c>
      <c r="H199" t="str">
        <f>SmtRes!O503</f>
        <v>м3</v>
      </c>
      <c r="I199">
        <f>SmtRes!Y503*Source!I147</f>
        <v>3.7400000000000003E-2</v>
      </c>
      <c r="J199">
        <f>SmtRes!AO503</f>
        <v>1</v>
      </c>
      <c r="K199">
        <f>SmtRes!AE503</f>
        <v>2.44</v>
      </c>
      <c r="L199">
        <f>SmtRes!DB503</f>
        <v>0.08</v>
      </c>
      <c r="M199">
        <f>ROUND(ROUND(L199*Source!I147, 6)*1, 2)</f>
        <v>0.09</v>
      </c>
      <c r="N199">
        <f>SmtRes!AA503</f>
        <v>17.25</v>
      </c>
      <c r="O199">
        <f>ROUND(ROUND(L199*Source!I147, 6)*SmtRes!DA503, 2)</f>
        <v>0.62</v>
      </c>
      <c r="P199">
        <f>SmtRes!AG503</f>
        <v>0</v>
      </c>
      <c r="Q199">
        <f>SmtRes!DC503</f>
        <v>0</v>
      </c>
      <c r="R199">
        <f>ROUND(ROUND(Q199*Source!I147, 6)*1, 2)</f>
        <v>0</v>
      </c>
      <c r="S199">
        <f>SmtRes!AC503</f>
        <v>0</v>
      </c>
      <c r="T199">
        <f>ROUND(ROUND(Q199*Source!I147, 6)*SmtRes!AK503, 2)</f>
        <v>0</v>
      </c>
      <c r="U199">
        <f>SmtRes!X503</f>
        <v>82350058</v>
      </c>
      <c r="V199">
        <v>-1564336641</v>
      </c>
      <c r="W199">
        <v>768014654</v>
      </c>
    </row>
    <row r="200" spans="1:23" x14ac:dyDescent="0.2">
      <c r="A200">
        <f>Source!A147</f>
        <v>17</v>
      </c>
      <c r="C200">
        <v>2</v>
      </c>
      <c r="D200">
        <v>0</v>
      </c>
      <c r="E200">
        <f>SmtRes!AV502</f>
        <v>0</v>
      </c>
      <c r="F200" t="str">
        <f>SmtRes!I502</f>
        <v>91.21.19-024</v>
      </c>
      <c r="G200" t="str">
        <f>SmtRes!K502</f>
        <v>Станок для резки керамики</v>
      </c>
      <c r="H200" t="str">
        <f>SmtRes!O502</f>
        <v>маш.-ч</v>
      </c>
      <c r="I200">
        <f>SmtRes!Y502*Source!I147</f>
        <v>8.8000000000000009E-2</v>
      </c>
      <c r="J200">
        <f>SmtRes!AO502</f>
        <v>1</v>
      </c>
      <c r="K200">
        <f>SmtRes!AF502</f>
        <v>18.46</v>
      </c>
      <c r="L200">
        <f>SmtRes!DB502</f>
        <v>1.48</v>
      </c>
      <c r="M200">
        <f>ROUND(ROUND(L200*Source!I147, 6)*1, 2)</f>
        <v>1.63</v>
      </c>
      <c r="N200">
        <f>SmtRes!AB502</f>
        <v>130.51</v>
      </c>
      <c r="O200">
        <f>ROUND(ROUND(L200*Source!I147, 6)*SmtRes!DA502, 2)</f>
        <v>11.51</v>
      </c>
      <c r="P200">
        <f>SmtRes!AG502</f>
        <v>11.84</v>
      </c>
      <c r="Q200">
        <f>SmtRes!DC502</f>
        <v>0.95</v>
      </c>
      <c r="R200">
        <f>ROUND(ROUND(Q200*Source!I147, 6)*1, 2)</f>
        <v>1.05</v>
      </c>
      <c r="S200">
        <f>SmtRes!AC502</f>
        <v>11.84</v>
      </c>
      <c r="T200">
        <f>ROUND(ROUND(Q200*Source!I147, 6)*SmtRes!AK502, 2)</f>
        <v>1.05</v>
      </c>
      <c r="U200">
        <f>SmtRes!X502</f>
        <v>102642092</v>
      </c>
      <c r="V200">
        <v>-667807544</v>
      </c>
      <c r="W200">
        <v>1119678232</v>
      </c>
    </row>
    <row r="201" spans="1:23" x14ac:dyDescent="0.2">
      <c r="A201">
        <f>Source!A147</f>
        <v>17</v>
      </c>
      <c r="C201">
        <v>2</v>
      </c>
      <c r="D201">
        <v>0</v>
      </c>
      <c r="E201">
        <f>SmtRes!AV501</f>
        <v>0</v>
      </c>
      <c r="F201" t="str">
        <f>SmtRes!I501</f>
        <v>91.14.02-003</v>
      </c>
      <c r="G201" t="str">
        <f>SmtRes!K501</f>
        <v>Автомобили бортовые, грузоподъемность до 10 т</v>
      </c>
      <c r="H201" t="str">
        <f>SmtRes!O501</f>
        <v>маш.-ч</v>
      </c>
      <c r="I201">
        <f>SmtRes!Y501*Source!I147</f>
        <v>2.3980000000000006</v>
      </c>
      <c r="J201">
        <f>SmtRes!AO501</f>
        <v>1</v>
      </c>
      <c r="K201">
        <f>SmtRes!AF501</f>
        <v>102.48</v>
      </c>
      <c r="L201">
        <f>SmtRes!DB501</f>
        <v>223.41</v>
      </c>
      <c r="M201">
        <f>ROUND(ROUND(L201*Source!I147, 6)*1, 2)</f>
        <v>245.75</v>
      </c>
      <c r="N201">
        <f>SmtRes!AB501</f>
        <v>724.53</v>
      </c>
      <c r="O201">
        <f>ROUND(ROUND(L201*Source!I147, 6)*SmtRes!DA501, 2)</f>
        <v>1737.46</v>
      </c>
      <c r="P201">
        <f>SmtRes!AG501</f>
        <v>11.84</v>
      </c>
      <c r="Q201">
        <f>SmtRes!DC501</f>
        <v>25.81</v>
      </c>
      <c r="R201">
        <f>ROUND(ROUND(Q201*Source!I147, 6)*1, 2)</f>
        <v>28.39</v>
      </c>
      <c r="S201">
        <f>SmtRes!AC501</f>
        <v>11.84</v>
      </c>
      <c r="T201">
        <f>ROUND(ROUND(Q201*Source!I147, 6)*SmtRes!AK501, 2)</f>
        <v>28.39</v>
      </c>
      <c r="U201">
        <f>SmtRes!X501</f>
        <v>1820267133</v>
      </c>
      <c r="V201">
        <v>650552258</v>
      </c>
      <c r="W201">
        <v>570270890</v>
      </c>
    </row>
    <row r="202" spans="1:23" x14ac:dyDescent="0.2">
      <c r="A202">
        <f>Source!A147</f>
        <v>17</v>
      </c>
      <c r="C202">
        <v>2</v>
      </c>
      <c r="D202">
        <v>0</v>
      </c>
      <c r="E202">
        <f>SmtRes!AV500</f>
        <v>0</v>
      </c>
      <c r="F202" t="str">
        <f>SmtRes!I500</f>
        <v>91.07.08-021</v>
      </c>
      <c r="G202" t="str">
        <f>SmtRes!K500</f>
        <v>Растворосмесители для приготовления водоцементных и других растворов 350 л</v>
      </c>
      <c r="H202" t="str">
        <f>SmtRes!O500</f>
        <v>маш.-ч</v>
      </c>
      <c r="I202">
        <f>SmtRes!Y500*Source!I147</f>
        <v>0.17600000000000002</v>
      </c>
      <c r="J202">
        <f>SmtRes!AO500</f>
        <v>1</v>
      </c>
      <c r="K202">
        <f>SmtRes!AF500</f>
        <v>4.1100000000000003</v>
      </c>
      <c r="L202">
        <f>SmtRes!DB500</f>
        <v>0.66</v>
      </c>
      <c r="M202">
        <f>ROUND(ROUND(L202*Source!I147, 6)*1, 2)</f>
        <v>0.73</v>
      </c>
      <c r="N202">
        <f>SmtRes!AB500</f>
        <v>29.06</v>
      </c>
      <c r="O202">
        <f>ROUND(ROUND(L202*Source!I147, 6)*SmtRes!DA500, 2)</f>
        <v>5.13</v>
      </c>
      <c r="P202">
        <f>SmtRes!AG500</f>
        <v>0</v>
      </c>
      <c r="Q202">
        <f>SmtRes!DC500</f>
        <v>0</v>
      </c>
      <c r="R202">
        <f>ROUND(ROUND(Q202*Source!I147, 6)*1, 2)</f>
        <v>0</v>
      </c>
      <c r="S202">
        <f>SmtRes!AC500</f>
        <v>0</v>
      </c>
      <c r="T202">
        <f>ROUND(ROUND(Q202*Source!I147, 6)*SmtRes!AK500, 2)</f>
        <v>0</v>
      </c>
      <c r="U202">
        <f>SmtRes!X500</f>
        <v>-566827484</v>
      </c>
      <c r="V202">
        <v>1625709684</v>
      </c>
      <c r="W202">
        <v>-1345160702</v>
      </c>
    </row>
    <row r="203" spans="1:23" x14ac:dyDescent="0.2">
      <c r="A203">
        <f>Source!A147</f>
        <v>17</v>
      </c>
      <c r="C203">
        <v>2</v>
      </c>
      <c r="D203">
        <v>0</v>
      </c>
      <c r="E203">
        <f>SmtRes!AV499</f>
        <v>0</v>
      </c>
      <c r="F203" t="str">
        <f>SmtRes!I499</f>
        <v>91.06.08-003</v>
      </c>
      <c r="G203" t="str">
        <f>SmtRes!K499</f>
        <v>Тельферы электрические 2 т</v>
      </c>
      <c r="H203" t="str">
        <f>SmtRes!O499</f>
        <v>маш.-ч</v>
      </c>
      <c r="I203">
        <f>SmtRes!Y499*Source!I147</f>
        <v>0.79200000000000004</v>
      </c>
      <c r="J203">
        <f>SmtRes!AO499</f>
        <v>1</v>
      </c>
      <c r="K203">
        <f>SmtRes!AF499</f>
        <v>5</v>
      </c>
      <c r="L203">
        <f>SmtRes!DB499</f>
        <v>3.6</v>
      </c>
      <c r="M203">
        <f>ROUND(ROUND(L203*Source!I147, 6)*1, 2)</f>
        <v>3.96</v>
      </c>
      <c r="N203">
        <f>SmtRes!AB499</f>
        <v>35.35</v>
      </c>
      <c r="O203">
        <f>ROUND(ROUND(L203*Source!I147, 6)*SmtRes!DA499, 2)</f>
        <v>28</v>
      </c>
      <c r="P203">
        <f>SmtRes!AG499</f>
        <v>0</v>
      </c>
      <c r="Q203">
        <f>SmtRes!DC499</f>
        <v>0</v>
      </c>
      <c r="R203">
        <f>ROUND(ROUND(Q203*Source!I147, 6)*1, 2)</f>
        <v>0</v>
      </c>
      <c r="S203">
        <f>SmtRes!AC499</f>
        <v>0</v>
      </c>
      <c r="T203">
        <f>ROUND(ROUND(Q203*Source!I147, 6)*SmtRes!AK499, 2)</f>
        <v>0</v>
      </c>
      <c r="U203">
        <f>SmtRes!X499</f>
        <v>-186926218</v>
      </c>
      <c r="V203">
        <v>1373089189</v>
      </c>
      <c r="W203">
        <v>-2088883962</v>
      </c>
    </row>
    <row r="204" spans="1:23" x14ac:dyDescent="0.2">
      <c r="A204">
        <f>Source!A147</f>
        <v>17</v>
      </c>
      <c r="C204">
        <v>2</v>
      </c>
      <c r="D204">
        <v>0</v>
      </c>
      <c r="E204">
        <f>SmtRes!AV498</f>
        <v>0</v>
      </c>
      <c r="F204" t="str">
        <f>SmtRes!I498</f>
        <v>91.06.06-031</v>
      </c>
      <c r="G204" t="str">
        <f>SmtRes!K498</f>
        <v>Подъемник двухстоечный грузовой, грузоподъемность до 2 т, высота до 60 м</v>
      </c>
      <c r="H204" t="str">
        <f>SmtRes!O498</f>
        <v>маш.-ч</v>
      </c>
      <c r="I204">
        <f>SmtRes!Y498*Source!I147</f>
        <v>0.23100000000000001</v>
      </c>
      <c r="J204">
        <f>SmtRes!AO498</f>
        <v>1</v>
      </c>
      <c r="K204">
        <f>SmtRes!AF498</f>
        <v>91.79</v>
      </c>
      <c r="L204">
        <f>SmtRes!DB498</f>
        <v>19.28</v>
      </c>
      <c r="M204">
        <f>ROUND(ROUND(L204*Source!I147, 6)*1, 2)</f>
        <v>21.21</v>
      </c>
      <c r="N204">
        <f>SmtRes!AB498</f>
        <v>648.96</v>
      </c>
      <c r="O204">
        <f>ROUND(ROUND(L204*Source!I147, 6)*SmtRes!DA498, 2)</f>
        <v>149.94</v>
      </c>
      <c r="P204">
        <f>SmtRes!AG498</f>
        <v>11.84</v>
      </c>
      <c r="Q204">
        <f>SmtRes!DC498</f>
        <v>2.4900000000000002</v>
      </c>
      <c r="R204">
        <f>ROUND(ROUND(Q204*Source!I147, 6)*1, 2)</f>
        <v>2.74</v>
      </c>
      <c r="S204">
        <f>SmtRes!AC498</f>
        <v>11.84</v>
      </c>
      <c r="T204">
        <f>ROUND(ROUND(Q204*Source!I147, 6)*SmtRes!AK498, 2)</f>
        <v>2.74</v>
      </c>
      <c r="U204">
        <f>SmtRes!X498</f>
        <v>-271470403</v>
      </c>
      <c r="V204">
        <v>-2059216471</v>
      </c>
      <c r="W204">
        <v>1149866621</v>
      </c>
    </row>
    <row r="205" spans="1:23" x14ac:dyDescent="0.2">
      <c r="A205">
        <f>Source!A147</f>
        <v>17</v>
      </c>
      <c r="C205">
        <v>2</v>
      </c>
      <c r="D205">
        <v>0</v>
      </c>
      <c r="E205">
        <f>SmtRes!AV497</f>
        <v>0</v>
      </c>
      <c r="F205" t="str">
        <f>SmtRes!I497</f>
        <v>91.06.05-011</v>
      </c>
      <c r="G205" t="str">
        <f>SmtRes!K497</f>
        <v>Погрузчик, грузоподъемность 5 т</v>
      </c>
      <c r="H205" t="str">
        <f>SmtRes!O497</f>
        <v>маш.-ч</v>
      </c>
      <c r="I205">
        <f>SmtRes!Y497*Source!I147</f>
        <v>0.23100000000000001</v>
      </c>
      <c r="J205">
        <f>SmtRes!AO497</f>
        <v>1</v>
      </c>
      <c r="K205">
        <f>SmtRes!AF497</f>
        <v>93.73</v>
      </c>
      <c r="L205">
        <f>SmtRes!DB497</f>
        <v>19.68</v>
      </c>
      <c r="M205">
        <f>ROUND(ROUND(L205*Source!I147, 6)*1, 2)</f>
        <v>21.65</v>
      </c>
      <c r="N205">
        <f>SmtRes!AB497</f>
        <v>662.67</v>
      </c>
      <c r="O205">
        <f>ROUND(ROUND(L205*Source!I147, 6)*SmtRes!DA497, 2)</f>
        <v>153.05000000000001</v>
      </c>
      <c r="P205">
        <f>SmtRes!AG497</f>
        <v>8.82</v>
      </c>
      <c r="Q205">
        <f>SmtRes!DC497</f>
        <v>1.85</v>
      </c>
      <c r="R205">
        <f>ROUND(ROUND(Q205*Source!I147, 6)*1, 2)</f>
        <v>2.04</v>
      </c>
      <c r="S205">
        <f>SmtRes!AC497</f>
        <v>8.82</v>
      </c>
      <c r="T205">
        <f>ROUND(ROUND(Q205*Source!I147, 6)*SmtRes!AK497, 2)</f>
        <v>2.04</v>
      </c>
      <c r="U205">
        <f>SmtRes!X497</f>
        <v>-1700234874</v>
      </c>
      <c r="V205">
        <v>896143280</v>
      </c>
      <c r="W205">
        <v>1168062172</v>
      </c>
    </row>
    <row r="206" spans="1:23" x14ac:dyDescent="0.2">
      <c r="A206">
        <f>Source!A147</f>
        <v>17</v>
      </c>
      <c r="C206">
        <v>2</v>
      </c>
      <c r="D206">
        <v>0</v>
      </c>
      <c r="E206">
        <f>SmtRes!AV496</f>
        <v>0</v>
      </c>
      <c r="F206" t="str">
        <f>SmtRes!I496</f>
        <v>91.06.02-005</v>
      </c>
      <c r="G206" t="str">
        <f>SmtRes!K496</f>
        <v>Конвейер ленточный секционный длиной 40 м</v>
      </c>
      <c r="H206" t="str">
        <f>SmtRes!O496</f>
        <v>маш.-ч</v>
      </c>
      <c r="I206">
        <f>SmtRes!Y496*Source!I147</f>
        <v>2.3980000000000006</v>
      </c>
      <c r="J206">
        <f>SmtRes!AO496</f>
        <v>1</v>
      </c>
      <c r="K206">
        <f>SmtRes!AF496</f>
        <v>66.16</v>
      </c>
      <c r="L206">
        <f>SmtRes!DB496</f>
        <v>144.22999999999999</v>
      </c>
      <c r="M206">
        <f>ROUND(ROUND(L206*Source!I147, 6)*1, 2)</f>
        <v>158.65</v>
      </c>
      <c r="N206">
        <f>SmtRes!AB496</f>
        <v>467.75</v>
      </c>
      <c r="O206">
        <f>ROUND(ROUND(L206*Source!I147, 6)*SmtRes!DA496, 2)</f>
        <v>1121.68</v>
      </c>
      <c r="P206">
        <f>SmtRes!AG496</f>
        <v>8.82</v>
      </c>
      <c r="Q206">
        <f>SmtRes!DC496</f>
        <v>19.23</v>
      </c>
      <c r="R206">
        <f>ROUND(ROUND(Q206*Source!I147, 6)*1, 2)</f>
        <v>21.15</v>
      </c>
      <c r="S206">
        <f>SmtRes!AC496</f>
        <v>8.82</v>
      </c>
      <c r="T206">
        <f>ROUND(ROUND(Q206*Source!I147, 6)*SmtRes!AK496, 2)</f>
        <v>21.15</v>
      </c>
      <c r="U206">
        <f>SmtRes!X496</f>
        <v>1884583504</v>
      </c>
      <c r="V206">
        <v>1029080285</v>
      </c>
      <c r="W206">
        <v>-1143233612</v>
      </c>
    </row>
    <row r="207" spans="1:23" x14ac:dyDescent="0.2">
      <c r="A207">
        <f>Source!A147</f>
        <v>17</v>
      </c>
      <c r="C207">
        <v>2</v>
      </c>
      <c r="D207">
        <v>0</v>
      </c>
      <c r="E207">
        <f>SmtRes!AV495</f>
        <v>0</v>
      </c>
      <c r="F207" t="str">
        <f>SmtRes!I495</f>
        <v>91.05.04-005</v>
      </c>
      <c r="G207" t="str">
        <f>SmtRes!K495</f>
        <v>Краны мостовые электрические, грузоподъемность 5 т</v>
      </c>
      <c r="H207" t="str">
        <f>SmtRes!O495</f>
        <v>маш.-ч</v>
      </c>
      <c r="I207">
        <f>SmtRes!Y495*Source!I147</f>
        <v>0.52800000000000002</v>
      </c>
      <c r="J207">
        <f>SmtRes!AO495</f>
        <v>1</v>
      </c>
      <c r="K207">
        <f>SmtRes!AF495</f>
        <v>42.06</v>
      </c>
      <c r="L207">
        <f>SmtRes!DB495</f>
        <v>20.190000000000001</v>
      </c>
      <c r="M207">
        <f>ROUND(ROUND(L207*Source!I147, 6)*1, 2)</f>
        <v>22.21</v>
      </c>
      <c r="N207">
        <f>SmtRes!AB495</f>
        <v>297.36</v>
      </c>
      <c r="O207">
        <f>ROUND(ROUND(L207*Source!I147, 6)*SmtRes!DA495, 2)</f>
        <v>157.02000000000001</v>
      </c>
      <c r="P207">
        <f>SmtRes!AG495</f>
        <v>10.130000000000001</v>
      </c>
      <c r="Q207">
        <f>SmtRes!DC495</f>
        <v>4.8600000000000003</v>
      </c>
      <c r="R207">
        <f>ROUND(ROUND(Q207*Source!I147, 6)*1, 2)</f>
        <v>5.35</v>
      </c>
      <c r="S207">
        <f>SmtRes!AC495</f>
        <v>10.130000000000001</v>
      </c>
      <c r="T207">
        <f>ROUND(ROUND(Q207*Source!I147, 6)*SmtRes!AK495, 2)</f>
        <v>5.35</v>
      </c>
      <c r="U207">
        <f>SmtRes!X495</f>
        <v>1431460504</v>
      </c>
      <c r="V207">
        <v>487444808</v>
      </c>
      <c r="W207">
        <v>729289380</v>
      </c>
    </row>
    <row r="208" spans="1:23" x14ac:dyDescent="0.2">
      <c r="A208">
        <f>Source!A147</f>
        <v>17</v>
      </c>
      <c r="C208">
        <v>1</v>
      </c>
      <c r="D208">
        <v>0</v>
      </c>
      <c r="E208">
        <f>SmtRes!AV493</f>
        <v>1</v>
      </c>
      <c r="F208" t="str">
        <f>SmtRes!I493</f>
        <v>1-100-55-82</v>
      </c>
      <c r="G208" t="str">
        <f>SmtRes!K493</f>
        <v>Рабочий среднего разряда 5.5</v>
      </c>
      <c r="H208" t="str">
        <f>SmtRes!O493</f>
        <v>чел.-ч.</v>
      </c>
      <c r="I208">
        <f>SmtRes!Y493*Source!I147</f>
        <v>25.553000000000001</v>
      </c>
      <c r="J208">
        <f>SmtRes!AO493</f>
        <v>1</v>
      </c>
      <c r="K208">
        <f>SmtRes!AH493</f>
        <v>10.72</v>
      </c>
      <c r="L208">
        <f>SmtRes!DB493</f>
        <v>249.03</v>
      </c>
      <c r="M208">
        <f>ROUND(ROUND(L208*Source!I147, 6)*1, 2)</f>
        <v>273.93</v>
      </c>
      <c r="N208">
        <f>SmtRes!AD493</f>
        <v>75.790000000000006</v>
      </c>
      <c r="O208">
        <f>ROUND(ROUND(L208*Source!I147, 6)*SmtRes!DA493, 2)</f>
        <v>1936.71</v>
      </c>
      <c r="P208">
        <f>SmtRes!AG493</f>
        <v>0</v>
      </c>
      <c r="Q208">
        <f>SmtRes!DC493</f>
        <v>0</v>
      </c>
      <c r="R208">
        <f>ROUND(ROUND(Q208*Source!I147, 6)*1, 2)</f>
        <v>0</v>
      </c>
      <c r="S208">
        <f>SmtRes!AC493</f>
        <v>0</v>
      </c>
      <c r="T208">
        <f>ROUND(ROUND(Q208*Source!I147, 6)*SmtRes!AK493, 2)</f>
        <v>0</v>
      </c>
      <c r="U208">
        <f>SmtRes!X493</f>
        <v>-300980612</v>
      </c>
      <c r="V208">
        <v>797759237</v>
      </c>
      <c r="W208">
        <v>12585759</v>
      </c>
    </row>
    <row r="209" spans="1:23" x14ac:dyDescent="0.2">
      <c r="A209">
        <f>Source!A149</f>
        <v>17</v>
      </c>
      <c r="C209">
        <v>3</v>
      </c>
      <c r="D209">
        <f>Source!BI149</f>
        <v>1</v>
      </c>
      <c r="E209">
        <f>Source!FS149</f>
        <v>0</v>
      </c>
      <c r="F209" t="str">
        <f>Source!F149</f>
        <v>17.3.02.17-0004</v>
      </c>
      <c r="G209" t="str">
        <f>Source!G149</f>
        <v>Изделия легковесные теплоизоляционные огнеупорные № 4, 7, 9, 11, 12, 17, 22, 25, 44, 45, 47 марки ШЛ-1, 3</v>
      </c>
      <c r="H209" t="str">
        <f>Source!H149</f>
        <v>т</v>
      </c>
      <c r="I209">
        <f>Source!I149</f>
        <v>2.2549999999999999</v>
      </c>
      <c r="J209">
        <v>1</v>
      </c>
      <c r="K209">
        <f>Source!AC149</f>
        <v>2706.43</v>
      </c>
      <c r="M209">
        <f>ROUND(K209*I209, 2)</f>
        <v>6103</v>
      </c>
      <c r="N209">
        <f>Source!AC149*IF(Source!BC149&lt;&gt; 0, Source!BC149, 1)</f>
        <v>19134.4601</v>
      </c>
      <c r="O209">
        <f>ROUND(N209*I209, 2)</f>
        <v>43148.21</v>
      </c>
      <c r="P209">
        <f>Source!AE149</f>
        <v>0</v>
      </c>
      <c r="R209">
        <f>ROUND(P209*I209, 2)</f>
        <v>0</v>
      </c>
      <c r="S209">
        <f>Source!AE149*IF(Source!BS149&lt;&gt; 0, Source!BS149, 1)</f>
        <v>0</v>
      </c>
      <c r="T209">
        <f>ROUND(S209*I209, 2)</f>
        <v>0</v>
      </c>
      <c r="U209">
        <f>Source!GF149</f>
        <v>-92991334</v>
      </c>
      <c r="V209">
        <v>-1474292736</v>
      </c>
      <c r="W209">
        <v>-614815128</v>
      </c>
    </row>
    <row r="210" spans="1:23" x14ac:dyDescent="0.2">
      <c r="A210">
        <f>Source!A151</f>
        <v>17</v>
      </c>
      <c r="C210">
        <v>3</v>
      </c>
      <c r="D210">
        <v>0</v>
      </c>
      <c r="E210">
        <f>SmtRes!AV528</f>
        <v>0</v>
      </c>
      <c r="F210" t="str">
        <f>SmtRes!I528</f>
        <v>17.4.03.01-0008</v>
      </c>
      <c r="G210" t="str">
        <f>SmtRes!K528</f>
        <v>Мертели огнеупорные алюмосиликатные марки МШ-28</v>
      </c>
      <c r="H210" t="str">
        <f>SmtRes!O528</f>
        <v>т</v>
      </c>
      <c r="I210">
        <f>SmtRes!Y528*Source!I151</f>
        <v>9.9000000000000005E-2</v>
      </c>
      <c r="J210">
        <f>SmtRes!AO528</f>
        <v>1</v>
      </c>
      <c r="K210">
        <f>SmtRes!AE528</f>
        <v>736.29</v>
      </c>
      <c r="L210">
        <f>SmtRes!DB528</f>
        <v>80.989999999999995</v>
      </c>
      <c r="M210">
        <f>ROUND(ROUND(L210*Source!I151, 6)*1, 2)</f>
        <v>72.89</v>
      </c>
      <c r="N210">
        <f>SmtRes!AA528</f>
        <v>5205.57</v>
      </c>
      <c r="O210">
        <f>ROUND(ROUND(L210*Source!I151, 6)*SmtRes!DA528, 2)</f>
        <v>515.34</v>
      </c>
      <c r="P210">
        <f>SmtRes!AG528</f>
        <v>0</v>
      </c>
      <c r="Q210">
        <f>SmtRes!DC528</f>
        <v>0</v>
      </c>
      <c r="R210">
        <f>ROUND(ROUND(Q210*Source!I151, 6)*1, 2)</f>
        <v>0</v>
      </c>
      <c r="S210">
        <f>SmtRes!AC528</f>
        <v>0</v>
      </c>
      <c r="T210">
        <f>ROUND(ROUND(Q210*Source!I151, 6)*SmtRes!AK528, 2)</f>
        <v>0</v>
      </c>
      <c r="U210">
        <f>SmtRes!X528</f>
        <v>-468305079</v>
      </c>
      <c r="V210">
        <v>1334763919</v>
      </c>
      <c r="W210">
        <v>1399370909</v>
      </c>
    </row>
    <row r="211" spans="1:23" x14ac:dyDescent="0.2">
      <c r="A211">
        <f>Source!A151</f>
        <v>17</v>
      </c>
      <c r="C211">
        <v>3</v>
      </c>
      <c r="D211">
        <v>0</v>
      </c>
      <c r="E211">
        <f>SmtRes!AV527</f>
        <v>0</v>
      </c>
      <c r="F211" t="str">
        <f>SmtRes!I527</f>
        <v>01.7.03.01-0001</v>
      </c>
      <c r="G211" t="str">
        <f>SmtRes!K527</f>
        <v>Вода</v>
      </c>
      <c r="H211" t="str">
        <f>SmtRes!O527</f>
        <v>м3</v>
      </c>
      <c r="I211">
        <f>SmtRes!Y527*Source!I151</f>
        <v>3.0600000000000002E-2</v>
      </c>
      <c r="J211">
        <f>SmtRes!AO527</f>
        <v>1</v>
      </c>
      <c r="K211">
        <f>SmtRes!AE527</f>
        <v>2.44</v>
      </c>
      <c r="L211">
        <f>SmtRes!DB527</f>
        <v>0.08</v>
      </c>
      <c r="M211">
        <f>ROUND(ROUND(L211*Source!I151, 6)*1, 2)</f>
        <v>7.0000000000000007E-2</v>
      </c>
      <c r="N211">
        <f>SmtRes!AA527</f>
        <v>17.25</v>
      </c>
      <c r="O211">
        <f>ROUND(ROUND(L211*Source!I151, 6)*SmtRes!DA527, 2)</f>
        <v>0.51</v>
      </c>
      <c r="P211">
        <f>SmtRes!AG527</f>
        <v>0</v>
      </c>
      <c r="Q211">
        <f>SmtRes!DC527</f>
        <v>0</v>
      </c>
      <c r="R211">
        <f>ROUND(ROUND(Q211*Source!I151, 6)*1, 2)</f>
        <v>0</v>
      </c>
      <c r="S211">
        <f>SmtRes!AC527</f>
        <v>0</v>
      </c>
      <c r="T211">
        <f>ROUND(ROUND(Q211*Source!I151, 6)*SmtRes!AK527, 2)</f>
        <v>0</v>
      </c>
      <c r="U211">
        <f>SmtRes!X527</f>
        <v>82350058</v>
      </c>
      <c r="V211">
        <v>-1564336641</v>
      </c>
      <c r="W211">
        <v>768014654</v>
      </c>
    </row>
    <row r="212" spans="1:23" x14ac:dyDescent="0.2">
      <c r="A212">
        <f>Source!A151</f>
        <v>17</v>
      </c>
      <c r="C212">
        <v>2</v>
      </c>
      <c r="D212">
        <v>0</v>
      </c>
      <c r="E212">
        <f>SmtRes!AV526</f>
        <v>0</v>
      </c>
      <c r="F212" t="str">
        <f>SmtRes!I526</f>
        <v>91.21.19-024</v>
      </c>
      <c r="G212" t="str">
        <f>SmtRes!K526</f>
        <v>Станок для резки керамики</v>
      </c>
      <c r="H212" t="str">
        <f>SmtRes!O526</f>
        <v>маш.-ч</v>
      </c>
      <c r="I212">
        <f>SmtRes!Y526*Source!I151</f>
        <v>0.108</v>
      </c>
      <c r="J212">
        <f>SmtRes!AO526</f>
        <v>1</v>
      </c>
      <c r="K212">
        <f>SmtRes!AF526</f>
        <v>18.46</v>
      </c>
      <c r="L212">
        <f>SmtRes!DB526</f>
        <v>2.2200000000000002</v>
      </c>
      <c r="M212">
        <f>ROUND(ROUND(L212*Source!I151, 6)*1, 2)</f>
        <v>2</v>
      </c>
      <c r="N212">
        <f>SmtRes!AB526</f>
        <v>130.51</v>
      </c>
      <c r="O212">
        <f>ROUND(ROUND(L212*Source!I151, 6)*SmtRes!DA526, 2)</f>
        <v>14.13</v>
      </c>
      <c r="P212">
        <f>SmtRes!AG526</f>
        <v>11.84</v>
      </c>
      <c r="Q212">
        <f>SmtRes!DC526</f>
        <v>1.42</v>
      </c>
      <c r="R212">
        <f>ROUND(ROUND(Q212*Source!I151, 6)*1, 2)</f>
        <v>1.28</v>
      </c>
      <c r="S212">
        <f>SmtRes!AC526</f>
        <v>11.84</v>
      </c>
      <c r="T212">
        <f>ROUND(ROUND(Q212*Source!I151, 6)*SmtRes!AK526, 2)</f>
        <v>1.28</v>
      </c>
      <c r="U212">
        <f>SmtRes!X526</f>
        <v>102642092</v>
      </c>
      <c r="V212">
        <v>-667807544</v>
      </c>
      <c r="W212">
        <v>1119678232</v>
      </c>
    </row>
    <row r="213" spans="1:23" x14ac:dyDescent="0.2">
      <c r="A213">
        <f>Source!A151</f>
        <v>17</v>
      </c>
      <c r="C213">
        <v>2</v>
      </c>
      <c r="D213">
        <v>0</v>
      </c>
      <c r="E213">
        <f>SmtRes!AV525</f>
        <v>0</v>
      </c>
      <c r="F213" t="str">
        <f>SmtRes!I525</f>
        <v>91.14.02-003</v>
      </c>
      <c r="G213" t="str">
        <f>SmtRes!K525</f>
        <v>Автомобили бортовые, грузоподъемность до 10 т</v>
      </c>
      <c r="H213" t="str">
        <f>SmtRes!O525</f>
        <v>маш.-ч</v>
      </c>
      <c r="I213">
        <f>SmtRes!Y525*Source!I151</f>
        <v>1.9620000000000002</v>
      </c>
      <c r="J213">
        <f>SmtRes!AO525</f>
        <v>1</v>
      </c>
      <c r="K213">
        <f>SmtRes!AF525</f>
        <v>102.48</v>
      </c>
      <c r="L213">
        <f>SmtRes!DB525</f>
        <v>223.41</v>
      </c>
      <c r="M213">
        <f>ROUND(ROUND(L213*Source!I151, 6)*1, 2)</f>
        <v>201.07</v>
      </c>
      <c r="N213">
        <f>SmtRes!AB525</f>
        <v>724.53</v>
      </c>
      <c r="O213">
        <f>ROUND(ROUND(L213*Source!I151, 6)*SmtRes!DA525, 2)</f>
        <v>1421.56</v>
      </c>
      <c r="P213">
        <f>SmtRes!AG525</f>
        <v>11.84</v>
      </c>
      <c r="Q213">
        <f>SmtRes!DC525</f>
        <v>25.81</v>
      </c>
      <c r="R213">
        <f>ROUND(ROUND(Q213*Source!I151, 6)*1, 2)</f>
        <v>23.23</v>
      </c>
      <c r="S213">
        <f>SmtRes!AC525</f>
        <v>11.84</v>
      </c>
      <c r="T213">
        <f>ROUND(ROUND(Q213*Source!I151, 6)*SmtRes!AK525, 2)</f>
        <v>23.23</v>
      </c>
      <c r="U213">
        <f>SmtRes!X525</f>
        <v>1820267133</v>
      </c>
      <c r="V213">
        <v>650552258</v>
      </c>
      <c r="W213">
        <v>570270890</v>
      </c>
    </row>
    <row r="214" spans="1:23" x14ac:dyDescent="0.2">
      <c r="A214">
        <f>Source!A151</f>
        <v>17</v>
      </c>
      <c r="C214">
        <v>2</v>
      </c>
      <c r="D214">
        <v>0</v>
      </c>
      <c r="E214">
        <f>SmtRes!AV524</f>
        <v>0</v>
      </c>
      <c r="F214" t="str">
        <f>SmtRes!I524</f>
        <v>91.07.08-021</v>
      </c>
      <c r="G214" t="str">
        <f>SmtRes!K524</f>
        <v>Растворосмесители для приготовления водоцементных и других растворов 350 л</v>
      </c>
      <c r="H214" t="str">
        <f>SmtRes!O524</f>
        <v>маш.-ч</v>
      </c>
      <c r="I214">
        <f>SmtRes!Y524*Source!I151</f>
        <v>0.14400000000000002</v>
      </c>
      <c r="J214">
        <f>SmtRes!AO524</f>
        <v>1</v>
      </c>
      <c r="K214">
        <f>SmtRes!AF524</f>
        <v>4.1100000000000003</v>
      </c>
      <c r="L214">
        <f>SmtRes!DB524</f>
        <v>0.66</v>
      </c>
      <c r="M214">
        <f>ROUND(ROUND(L214*Source!I151, 6)*1, 2)</f>
        <v>0.59</v>
      </c>
      <c r="N214">
        <f>SmtRes!AB524</f>
        <v>29.06</v>
      </c>
      <c r="O214">
        <f>ROUND(ROUND(L214*Source!I151, 6)*SmtRes!DA524, 2)</f>
        <v>4.2</v>
      </c>
      <c r="P214">
        <f>SmtRes!AG524</f>
        <v>0</v>
      </c>
      <c r="Q214">
        <f>SmtRes!DC524</f>
        <v>0</v>
      </c>
      <c r="R214">
        <f>ROUND(ROUND(Q214*Source!I151, 6)*1, 2)</f>
        <v>0</v>
      </c>
      <c r="S214">
        <f>SmtRes!AC524</f>
        <v>0</v>
      </c>
      <c r="T214">
        <f>ROUND(ROUND(Q214*Source!I151, 6)*SmtRes!AK524, 2)</f>
        <v>0</v>
      </c>
      <c r="U214">
        <f>SmtRes!X524</f>
        <v>-566827484</v>
      </c>
      <c r="V214">
        <v>1625709684</v>
      </c>
      <c r="W214">
        <v>-1345160702</v>
      </c>
    </row>
    <row r="215" spans="1:23" x14ac:dyDescent="0.2">
      <c r="A215">
        <f>Source!A151</f>
        <v>17</v>
      </c>
      <c r="C215">
        <v>2</v>
      </c>
      <c r="D215">
        <v>0</v>
      </c>
      <c r="E215">
        <f>SmtRes!AV523</f>
        <v>0</v>
      </c>
      <c r="F215" t="str">
        <f>SmtRes!I523</f>
        <v>91.06.08-003</v>
      </c>
      <c r="G215" t="str">
        <f>SmtRes!K523</f>
        <v>Тельферы электрические 2 т</v>
      </c>
      <c r="H215" t="str">
        <f>SmtRes!O523</f>
        <v>маш.-ч</v>
      </c>
      <c r="I215">
        <f>SmtRes!Y523*Source!I151</f>
        <v>0.64800000000000002</v>
      </c>
      <c r="J215">
        <f>SmtRes!AO523</f>
        <v>1</v>
      </c>
      <c r="K215">
        <f>SmtRes!AF523</f>
        <v>5</v>
      </c>
      <c r="L215">
        <f>SmtRes!DB523</f>
        <v>3.6</v>
      </c>
      <c r="M215">
        <f>ROUND(ROUND(L215*Source!I151, 6)*1, 2)</f>
        <v>3.24</v>
      </c>
      <c r="N215">
        <f>SmtRes!AB523</f>
        <v>35.35</v>
      </c>
      <c r="O215">
        <f>ROUND(ROUND(L215*Source!I151, 6)*SmtRes!DA523, 2)</f>
        <v>22.91</v>
      </c>
      <c r="P215">
        <f>SmtRes!AG523</f>
        <v>0</v>
      </c>
      <c r="Q215">
        <f>SmtRes!DC523</f>
        <v>0</v>
      </c>
      <c r="R215">
        <f>ROUND(ROUND(Q215*Source!I151, 6)*1, 2)</f>
        <v>0</v>
      </c>
      <c r="S215">
        <f>SmtRes!AC523</f>
        <v>0</v>
      </c>
      <c r="T215">
        <f>ROUND(ROUND(Q215*Source!I151, 6)*SmtRes!AK523, 2)</f>
        <v>0</v>
      </c>
      <c r="U215">
        <f>SmtRes!X523</f>
        <v>-186926218</v>
      </c>
      <c r="V215">
        <v>1373089189</v>
      </c>
      <c r="W215">
        <v>-2088883962</v>
      </c>
    </row>
    <row r="216" spans="1:23" x14ac:dyDescent="0.2">
      <c r="A216">
        <f>Source!A151</f>
        <v>17</v>
      </c>
      <c r="C216">
        <v>2</v>
      </c>
      <c r="D216">
        <v>0</v>
      </c>
      <c r="E216">
        <f>SmtRes!AV522</f>
        <v>0</v>
      </c>
      <c r="F216" t="str">
        <f>SmtRes!I522</f>
        <v>91.06.06-031</v>
      </c>
      <c r="G216" t="str">
        <f>SmtRes!K522</f>
        <v>Подъемник двухстоечный грузовой, грузоподъемность до 2 т, высота до 60 м</v>
      </c>
      <c r="H216" t="str">
        <f>SmtRes!O522</f>
        <v>маш.-ч</v>
      </c>
      <c r="I216">
        <f>SmtRes!Y522*Source!I151</f>
        <v>0.189</v>
      </c>
      <c r="J216">
        <f>SmtRes!AO522</f>
        <v>1</v>
      </c>
      <c r="K216">
        <f>SmtRes!AF522</f>
        <v>91.79</v>
      </c>
      <c r="L216">
        <f>SmtRes!DB522</f>
        <v>19.28</v>
      </c>
      <c r="M216">
        <f>ROUND(ROUND(L216*Source!I151, 6)*1, 2)</f>
        <v>17.350000000000001</v>
      </c>
      <c r="N216">
        <f>SmtRes!AB522</f>
        <v>648.96</v>
      </c>
      <c r="O216">
        <f>ROUND(ROUND(L216*Source!I151, 6)*SmtRes!DA522, 2)</f>
        <v>122.68</v>
      </c>
      <c r="P216">
        <f>SmtRes!AG522</f>
        <v>11.84</v>
      </c>
      <c r="Q216">
        <f>SmtRes!DC522</f>
        <v>2.4900000000000002</v>
      </c>
      <c r="R216">
        <f>ROUND(ROUND(Q216*Source!I151, 6)*1, 2)</f>
        <v>2.2400000000000002</v>
      </c>
      <c r="S216">
        <f>SmtRes!AC522</f>
        <v>11.84</v>
      </c>
      <c r="T216">
        <f>ROUND(ROUND(Q216*Source!I151, 6)*SmtRes!AK522, 2)</f>
        <v>2.2400000000000002</v>
      </c>
      <c r="U216">
        <f>SmtRes!X522</f>
        <v>-271470403</v>
      </c>
      <c r="V216">
        <v>-2059216471</v>
      </c>
      <c r="W216">
        <v>1149866621</v>
      </c>
    </row>
    <row r="217" spans="1:23" x14ac:dyDescent="0.2">
      <c r="A217">
        <f>Source!A151</f>
        <v>17</v>
      </c>
      <c r="C217">
        <v>2</v>
      </c>
      <c r="D217">
        <v>0</v>
      </c>
      <c r="E217">
        <f>SmtRes!AV521</f>
        <v>0</v>
      </c>
      <c r="F217" t="str">
        <f>SmtRes!I521</f>
        <v>91.06.05-011</v>
      </c>
      <c r="G217" t="str">
        <f>SmtRes!K521</f>
        <v>Погрузчик, грузоподъемность 5 т</v>
      </c>
      <c r="H217" t="str">
        <f>SmtRes!O521</f>
        <v>маш.-ч</v>
      </c>
      <c r="I217">
        <f>SmtRes!Y521*Source!I151</f>
        <v>0.189</v>
      </c>
      <c r="J217">
        <f>SmtRes!AO521</f>
        <v>1</v>
      </c>
      <c r="K217">
        <f>SmtRes!AF521</f>
        <v>93.73</v>
      </c>
      <c r="L217">
        <f>SmtRes!DB521</f>
        <v>19.68</v>
      </c>
      <c r="M217">
        <f>ROUND(ROUND(L217*Source!I151, 6)*1, 2)</f>
        <v>17.71</v>
      </c>
      <c r="N217">
        <f>SmtRes!AB521</f>
        <v>662.67</v>
      </c>
      <c r="O217">
        <f>ROUND(ROUND(L217*Source!I151, 6)*SmtRes!DA521, 2)</f>
        <v>125.22</v>
      </c>
      <c r="P217">
        <f>SmtRes!AG521</f>
        <v>8.82</v>
      </c>
      <c r="Q217">
        <f>SmtRes!DC521</f>
        <v>1.85</v>
      </c>
      <c r="R217">
        <f>ROUND(ROUND(Q217*Source!I151, 6)*1, 2)</f>
        <v>1.67</v>
      </c>
      <c r="S217">
        <f>SmtRes!AC521</f>
        <v>8.82</v>
      </c>
      <c r="T217">
        <f>ROUND(ROUND(Q217*Source!I151, 6)*SmtRes!AK521, 2)</f>
        <v>1.67</v>
      </c>
      <c r="U217">
        <f>SmtRes!X521</f>
        <v>-1700234874</v>
      </c>
      <c r="V217">
        <v>896143280</v>
      </c>
      <c r="W217">
        <v>1168062172</v>
      </c>
    </row>
    <row r="218" spans="1:23" x14ac:dyDescent="0.2">
      <c r="A218">
        <f>Source!A151</f>
        <v>17</v>
      </c>
      <c r="C218">
        <v>2</v>
      </c>
      <c r="D218">
        <v>0</v>
      </c>
      <c r="E218">
        <f>SmtRes!AV520</f>
        <v>0</v>
      </c>
      <c r="F218" t="str">
        <f>SmtRes!I520</f>
        <v>91.06.02-005</v>
      </c>
      <c r="G218" t="str">
        <f>SmtRes!K520</f>
        <v>Конвейер ленточный секционный длиной 40 м</v>
      </c>
      <c r="H218" t="str">
        <f>SmtRes!O520</f>
        <v>маш.-ч</v>
      </c>
      <c r="I218">
        <f>SmtRes!Y520*Source!I151</f>
        <v>1.9620000000000002</v>
      </c>
      <c r="J218">
        <f>SmtRes!AO520</f>
        <v>1</v>
      </c>
      <c r="K218">
        <f>SmtRes!AF520</f>
        <v>66.16</v>
      </c>
      <c r="L218">
        <f>SmtRes!DB520</f>
        <v>144.22999999999999</v>
      </c>
      <c r="M218">
        <f>ROUND(ROUND(L218*Source!I151, 6)*1, 2)</f>
        <v>129.81</v>
      </c>
      <c r="N218">
        <f>SmtRes!AB520</f>
        <v>467.75</v>
      </c>
      <c r="O218">
        <f>ROUND(ROUND(L218*Source!I151, 6)*SmtRes!DA520, 2)</f>
        <v>917.74</v>
      </c>
      <c r="P218">
        <f>SmtRes!AG520</f>
        <v>8.82</v>
      </c>
      <c r="Q218">
        <f>SmtRes!DC520</f>
        <v>19.23</v>
      </c>
      <c r="R218">
        <f>ROUND(ROUND(Q218*Source!I151, 6)*1, 2)</f>
        <v>17.309999999999999</v>
      </c>
      <c r="S218">
        <f>SmtRes!AC520</f>
        <v>8.82</v>
      </c>
      <c r="T218">
        <f>ROUND(ROUND(Q218*Source!I151, 6)*SmtRes!AK520, 2)</f>
        <v>17.309999999999999</v>
      </c>
      <c r="U218">
        <f>SmtRes!X520</f>
        <v>1884583504</v>
      </c>
      <c r="V218">
        <v>1029080285</v>
      </c>
      <c r="W218">
        <v>-1143233612</v>
      </c>
    </row>
    <row r="219" spans="1:23" x14ac:dyDescent="0.2">
      <c r="A219">
        <f>Source!A151</f>
        <v>17</v>
      </c>
      <c r="C219">
        <v>2</v>
      </c>
      <c r="D219">
        <v>0</v>
      </c>
      <c r="E219">
        <f>SmtRes!AV519</f>
        <v>0</v>
      </c>
      <c r="F219" t="str">
        <f>SmtRes!I519</f>
        <v>91.05.04-005</v>
      </c>
      <c r="G219" t="str">
        <f>SmtRes!K519</f>
        <v>Краны мостовые электрические, грузоподъемность 5 т</v>
      </c>
      <c r="H219" t="str">
        <f>SmtRes!O519</f>
        <v>маш.-ч</v>
      </c>
      <c r="I219">
        <f>SmtRes!Y519*Source!I151</f>
        <v>0.432</v>
      </c>
      <c r="J219">
        <f>SmtRes!AO519</f>
        <v>1</v>
      </c>
      <c r="K219">
        <f>SmtRes!AF519</f>
        <v>42.06</v>
      </c>
      <c r="L219">
        <f>SmtRes!DB519</f>
        <v>20.190000000000001</v>
      </c>
      <c r="M219">
        <f>ROUND(ROUND(L219*Source!I151, 6)*1, 2)</f>
        <v>18.170000000000002</v>
      </c>
      <c r="N219">
        <f>SmtRes!AB519</f>
        <v>297.36</v>
      </c>
      <c r="O219">
        <f>ROUND(ROUND(L219*Source!I151, 6)*SmtRes!DA519, 2)</f>
        <v>128.47</v>
      </c>
      <c r="P219">
        <f>SmtRes!AG519</f>
        <v>10.130000000000001</v>
      </c>
      <c r="Q219">
        <f>SmtRes!DC519</f>
        <v>4.8600000000000003</v>
      </c>
      <c r="R219">
        <f>ROUND(ROUND(Q219*Source!I151, 6)*1, 2)</f>
        <v>4.37</v>
      </c>
      <c r="S219">
        <f>SmtRes!AC519</f>
        <v>10.130000000000001</v>
      </c>
      <c r="T219">
        <f>ROUND(ROUND(Q219*Source!I151, 6)*SmtRes!AK519, 2)</f>
        <v>4.37</v>
      </c>
      <c r="U219">
        <f>SmtRes!X519</f>
        <v>1431460504</v>
      </c>
      <c r="V219">
        <v>487444808</v>
      </c>
      <c r="W219">
        <v>729289380</v>
      </c>
    </row>
    <row r="220" spans="1:23" x14ac:dyDescent="0.2">
      <c r="A220">
        <f>Source!A151</f>
        <v>17</v>
      </c>
      <c r="C220">
        <v>1</v>
      </c>
      <c r="D220">
        <v>0</v>
      </c>
      <c r="E220">
        <f>SmtRes!AV517</f>
        <v>1</v>
      </c>
      <c r="F220" t="str">
        <f>SmtRes!I517</f>
        <v>1-100-60-82</v>
      </c>
      <c r="G220" t="str">
        <f>SmtRes!K517</f>
        <v>Рабочий среднего разряда 6</v>
      </c>
      <c r="H220" t="str">
        <f>SmtRes!O517</f>
        <v>чел.-ч.</v>
      </c>
      <c r="I220">
        <f>SmtRes!Y517*Source!I151</f>
        <v>25.155000000000001</v>
      </c>
      <c r="J220">
        <f>SmtRes!AO517</f>
        <v>1</v>
      </c>
      <c r="K220">
        <f>SmtRes!AH517</f>
        <v>11.54</v>
      </c>
      <c r="L220">
        <f>SmtRes!DB517</f>
        <v>322.54000000000002</v>
      </c>
      <c r="M220">
        <f>ROUND(ROUND(L220*Source!I151, 6)*1, 2)</f>
        <v>290.29000000000002</v>
      </c>
      <c r="N220">
        <f>SmtRes!AD517</f>
        <v>81.59</v>
      </c>
      <c r="O220">
        <f>ROUND(ROUND(L220*Source!I151, 6)*SmtRes!DA517, 2)</f>
        <v>2052.3200000000002</v>
      </c>
      <c r="P220">
        <f>SmtRes!AG517</f>
        <v>0</v>
      </c>
      <c r="Q220">
        <f>SmtRes!DC517</f>
        <v>0</v>
      </c>
      <c r="R220">
        <f>ROUND(ROUND(Q220*Source!I151, 6)*1, 2)</f>
        <v>0</v>
      </c>
      <c r="S220">
        <f>SmtRes!AC517</f>
        <v>0</v>
      </c>
      <c r="T220">
        <f>ROUND(ROUND(Q220*Source!I151, 6)*SmtRes!AK517, 2)</f>
        <v>0</v>
      </c>
      <c r="U220">
        <f>SmtRes!X517</f>
        <v>26880559</v>
      </c>
      <c r="V220">
        <v>605329399</v>
      </c>
      <c r="W220">
        <v>1471514939</v>
      </c>
    </row>
    <row r="221" spans="1:23" x14ac:dyDescent="0.2">
      <c r="A221">
        <f>Source!A153</f>
        <v>17</v>
      </c>
      <c r="C221">
        <v>3</v>
      </c>
      <c r="D221">
        <f>Source!BI153</f>
        <v>1</v>
      </c>
      <c r="E221">
        <f>Source!FS153</f>
        <v>0</v>
      </c>
      <c r="F221" t="str">
        <f>Source!F153</f>
        <v>17.3.02.17-0004</v>
      </c>
      <c r="G221" t="str">
        <f>Source!G153</f>
        <v>Изделия легковесные теплоизоляционные огнеупорные № 4, 7, 9, 11, 12, 17, 22, 25, 44, 45, 47 марки ШЛ-1, 3</v>
      </c>
      <c r="H221" t="str">
        <f>Source!H153</f>
        <v>т</v>
      </c>
      <c r="I221">
        <f>Source!I153</f>
        <v>1.845</v>
      </c>
      <c r="J221">
        <v>1</v>
      </c>
      <c r="K221">
        <f>Source!AC153</f>
        <v>2706.43</v>
      </c>
      <c r="M221">
        <f>ROUND(K221*I221, 2)</f>
        <v>4993.3599999999997</v>
      </c>
      <c r="N221">
        <f>Source!AC153*IF(Source!BC153&lt;&gt; 0, Source!BC153, 1)</f>
        <v>19134.4601</v>
      </c>
      <c r="O221">
        <f>ROUND(N221*I221, 2)</f>
        <v>35303.08</v>
      </c>
      <c r="P221">
        <f>Source!AE153</f>
        <v>0</v>
      </c>
      <c r="R221">
        <f>ROUND(P221*I221, 2)</f>
        <v>0</v>
      </c>
      <c r="S221">
        <f>Source!AE153*IF(Source!BS153&lt;&gt; 0, Source!BS153, 1)</f>
        <v>0</v>
      </c>
      <c r="T221">
        <f>ROUND(S221*I221, 2)</f>
        <v>0</v>
      </c>
      <c r="U221">
        <f>Source!GF153</f>
        <v>-92991334</v>
      </c>
      <c r="V221">
        <v>-1474292736</v>
      </c>
      <c r="W221">
        <v>-614815128</v>
      </c>
    </row>
    <row r="222" spans="1:23" x14ac:dyDescent="0.2">
      <c r="A222">
        <f>Source!A155</f>
        <v>17</v>
      </c>
      <c r="C222">
        <v>3</v>
      </c>
      <c r="D222">
        <v>0</v>
      </c>
      <c r="E222">
        <f>SmtRes!AV548</f>
        <v>0</v>
      </c>
      <c r="F222" t="str">
        <f>SmtRes!I548</f>
        <v>17.4.04.02-0011</v>
      </c>
      <c r="G222" t="str">
        <f>SmtRes!K548</f>
        <v>Смесь хромитоглинистая</v>
      </c>
      <c r="H222" t="str">
        <f>SmtRes!O548</f>
        <v>т</v>
      </c>
      <c r="I222">
        <f>SmtRes!Y548*Source!I155</f>
        <v>1.05</v>
      </c>
      <c r="J222">
        <f>SmtRes!AO548</f>
        <v>1</v>
      </c>
      <c r="K222">
        <f>SmtRes!AE548</f>
        <v>788.26</v>
      </c>
      <c r="L222">
        <f>SmtRes!DB548</f>
        <v>2758.91</v>
      </c>
      <c r="M222">
        <f>ROUND(ROUND(L222*Source!I155, 6)*1, 2)</f>
        <v>827.67</v>
      </c>
      <c r="N222">
        <f>SmtRes!AA548</f>
        <v>5573</v>
      </c>
      <c r="O222">
        <f>ROUND(ROUND(L222*Source!I155, 6)*SmtRes!DA548, 2)</f>
        <v>5851.65</v>
      </c>
      <c r="P222">
        <f>SmtRes!AG548</f>
        <v>0</v>
      </c>
      <c r="Q222">
        <f>SmtRes!DC548</f>
        <v>0</v>
      </c>
      <c r="R222">
        <f>ROUND(ROUND(Q222*Source!I155, 6)*1, 2)</f>
        <v>0</v>
      </c>
      <c r="S222">
        <f>SmtRes!AC548</f>
        <v>0</v>
      </c>
      <c r="T222">
        <f>ROUND(ROUND(Q222*Source!I155, 6)*SmtRes!AK548, 2)</f>
        <v>0</v>
      </c>
      <c r="U222">
        <f>SmtRes!X548</f>
        <v>83087533</v>
      </c>
      <c r="V222">
        <v>435347231</v>
      </c>
      <c r="W222">
        <v>1079585720</v>
      </c>
    </row>
    <row r="223" spans="1:23" x14ac:dyDescent="0.2">
      <c r="A223">
        <f>Source!A155</f>
        <v>17</v>
      </c>
      <c r="C223">
        <v>3</v>
      </c>
      <c r="D223">
        <v>0</v>
      </c>
      <c r="E223">
        <f>SmtRes!AV547</f>
        <v>0</v>
      </c>
      <c r="F223" t="str">
        <f>SmtRes!I547</f>
        <v>01.3.05.23-0181</v>
      </c>
      <c r="G223" t="str">
        <f>SmtRes!K547</f>
        <v>Стекло натриевое жидкое каустическое</v>
      </c>
      <c r="H223" t="str">
        <f>SmtRes!O547</f>
        <v>т</v>
      </c>
      <c r="I223">
        <f>SmtRes!Y547*Source!I155</f>
        <v>0.18</v>
      </c>
      <c r="J223">
        <f>SmtRes!AO547</f>
        <v>1</v>
      </c>
      <c r="K223">
        <f>SmtRes!AE547</f>
        <v>2899.57</v>
      </c>
      <c r="L223">
        <f>SmtRes!DB547</f>
        <v>1739.74</v>
      </c>
      <c r="M223">
        <f>ROUND(ROUND(L223*Source!I155, 6)*1, 2)</f>
        <v>521.91999999999996</v>
      </c>
      <c r="N223">
        <f>SmtRes!AA547</f>
        <v>20499.96</v>
      </c>
      <c r="O223">
        <f>ROUND(ROUND(L223*Source!I155, 6)*SmtRes!DA547, 2)</f>
        <v>3689.99</v>
      </c>
      <c r="P223">
        <f>SmtRes!AG547</f>
        <v>0</v>
      </c>
      <c r="Q223">
        <f>SmtRes!DC547</f>
        <v>0</v>
      </c>
      <c r="R223">
        <f>ROUND(ROUND(Q223*Source!I155, 6)*1, 2)</f>
        <v>0</v>
      </c>
      <c r="S223">
        <f>SmtRes!AC547</f>
        <v>0</v>
      </c>
      <c r="T223">
        <f>ROUND(ROUND(Q223*Source!I155, 6)*SmtRes!AK547, 2)</f>
        <v>0</v>
      </c>
      <c r="U223">
        <f>SmtRes!X547</f>
        <v>1923881083</v>
      </c>
      <c r="V223">
        <v>90403036</v>
      </c>
      <c r="W223">
        <v>-149239554</v>
      </c>
    </row>
    <row r="224" spans="1:23" x14ac:dyDescent="0.2">
      <c r="A224">
        <f>Source!A155</f>
        <v>17</v>
      </c>
      <c r="C224">
        <v>2</v>
      </c>
      <c r="D224">
        <v>0</v>
      </c>
      <c r="E224">
        <f>SmtRes!AV546</f>
        <v>0</v>
      </c>
      <c r="F224" t="str">
        <f>SmtRes!I546</f>
        <v>91.18.01-008</v>
      </c>
      <c r="G224" t="str">
        <f>SmtRes!K546</f>
        <v>Компрессоры передвижные с двигателем внутреннего сгорания, давлением до 686 кПа (7 ат) производительностью 11,2 м3/мин</v>
      </c>
      <c r="H224" t="str">
        <f>SmtRes!O546</f>
        <v>маш.-ч</v>
      </c>
      <c r="I224">
        <f>SmtRes!Y546*Source!I155</f>
        <v>3.3299999999999996</v>
      </c>
      <c r="J224">
        <f>SmtRes!AO546</f>
        <v>1</v>
      </c>
      <c r="K224">
        <f>SmtRes!AF546</f>
        <v>156.47</v>
      </c>
      <c r="L224">
        <f>SmtRes!DB546</f>
        <v>1736.82</v>
      </c>
      <c r="M224">
        <f>ROUND(ROUND(L224*Source!I155, 6)*1, 2)</f>
        <v>521.04999999999995</v>
      </c>
      <c r="N224">
        <f>SmtRes!AB546</f>
        <v>1106.24</v>
      </c>
      <c r="O224">
        <f>ROUND(ROUND(L224*Source!I155, 6)*SmtRes!DA546, 2)</f>
        <v>3683.8</v>
      </c>
      <c r="P224">
        <f>SmtRes!AG546</f>
        <v>10.130000000000001</v>
      </c>
      <c r="Q224">
        <f>SmtRes!DC546</f>
        <v>112.44</v>
      </c>
      <c r="R224">
        <f>ROUND(ROUND(Q224*Source!I155, 6)*1, 2)</f>
        <v>33.729999999999997</v>
      </c>
      <c r="S224">
        <f>SmtRes!AC546</f>
        <v>10.130000000000001</v>
      </c>
      <c r="T224">
        <f>ROUND(ROUND(Q224*Source!I155, 6)*SmtRes!AK546, 2)</f>
        <v>33.729999999999997</v>
      </c>
      <c r="U224">
        <f>SmtRes!X546</f>
        <v>-2047589592</v>
      </c>
      <c r="V224">
        <v>1566245013</v>
      </c>
      <c r="W224">
        <v>934879539</v>
      </c>
    </row>
    <row r="225" spans="1:23" x14ac:dyDescent="0.2">
      <c r="A225">
        <f>Source!A155</f>
        <v>17</v>
      </c>
      <c r="C225">
        <v>2</v>
      </c>
      <c r="D225">
        <v>0</v>
      </c>
      <c r="E225">
        <f>SmtRes!AV545</f>
        <v>0</v>
      </c>
      <c r="F225" t="str">
        <f>SmtRes!I545</f>
        <v>91.14.02-003</v>
      </c>
      <c r="G225" t="str">
        <f>SmtRes!K545</f>
        <v>Автомобили бортовые, грузоподъемность до 10 т</v>
      </c>
      <c r="H225" t="str">
        <f>SmtRes!O545</f>
        <v>маш.-ч</v>
      </c>
      <c r="I225">
        <f>SmtRes!Y545*Source!I155</f>
        <v>0.69</v>
      </c>
      <c r="J225">
        <f>SmtRes!AO545</f>
        <v>1</v>
      </c>
      <c r="K225">
        <f>SmtRes!AF545</f>
        <v>102.48</v>
      </c>
      <c r="L225">
        <f>SmtRes!DB545</f>
        <v>235.7</v>
      </c>
      <c r="M225">
        <f>ROUND(ROUND(L225*Source!I155, 6)*1, 2)</f>
        <v>70.709999999999994</v>
      </c>
      <c r="N225">
        <f>SmtRes!AB545</f>
        <v>724.53</v>
      </c>
      <c r="O225">
        <f>ROUND(ROUND(L225*Source!I155, 6)*SmtRes!DA545, 2)</f>
        <v>499.92</v>
      </c>
      <c r="P225">
        <f>SmtRes!AG545</f>
        <v>11.84</v>
      </c>
      <c r="Q225">
        <f>SmtRes!DC545</f>
        <v>27.23</v>
      </c>
      <c r="R225">
        <f>ROUND(ROUND(Q225*Source!I155, 6)*1, 2)</f>
        <v>8.17</v>
      </c>
      <c r="S225">
        <f>SmtRes!AC545</f>
        <v>11.84</v>
      </c>
      <c r="T225">
        <f>ROUND(ROUND(Q225*Source!I155, 6)*SmtRes!AK545, 2)</f>
        <v>8.17</v>
      </c>
      <c r="U225">
        <f>SmtRes!X545</f>
        <v>1820267133</v>
      </c>
      <c r="V225">
        <v>650552258</v>
      </c>
      <c r="W225">
        <v>570270890</v>
      </c>
    </row>
    <row r="226" spans="1:23" x14ac:dyDescent="0.2">
      <c r="A226">
        <f>Source!A155</f>
        <v>17</v>
      </c>
      <c r="C226">
        <v>2</v>
      </c>
      <c r="D226">
        <v>0</v>
      </c>
      <c r="E226">
        <f>SmtRes!AV544</f>
        <v>0</v>
      </c>
      <c r="F226" t="str">
        <f>SmtRes!I544</f>
        <v>91.08.09-023</v>
      </c>
      <c r="G226" t="str">
        <f>SmtRes!K544</f>
        <v>Трамбовки пневматические при работе от передвижных компрессорных станций</v>
      </c>
      <c r="H226" t="str">
        <f>SmtRes!O544</f>
        <v>маш.-ч</v>
      </c>
      <c r="I226">
        <f>SmtRes!Y544*Source!I155</f>
        <v>3.3299999999999996</v>
      </c>
      <c r="J226">
        <f>SmtRes!AO544</f>
        <v>1</v>
      </c>
      <c r="K226">
        <f>SmtRes!AF544</f>
        <v>0.55000000000000004</v>
      </c>
      <c r="L226">
        <f>SmtRes!DB544</f>
        <v>6.11</v>
      </c>
      <c r="M226">
        <f>ROUND(ROUND(L226*Source!I155, 6)*1, 2)</f>
        <v>1.83</v>
      </c>
      <c r="N226">
        <f>SmtRes!AB544</f>
        <v>3.89</v>
      </c>
      <c r="O226">
        <f>ROUND(ROUND(L226*Source!I155, 6)*SmtRes!DA544, 2)</f>
        <v>12.96</v>
      </c>
      <c r="P226">
        <f>SmtRes!AG544</f>
        <v>0</v>
      </c>
      <c r="Q226">
        <f>SmtRes!DC544</f>
        <v>0</v>
      </c>
      <c r="R226">
        <f>ROUND(ROUND(Q226*Source!I155, 6)*1, 2)</f>
        <v>0</v>
      </c>
      <c r="S226">
        <f>SmtRes!AC544</f>
        <v>0</v>
      </c>
      <c r="T226">
        <f>ROUND(ROUND(Q226*Source!I155, 6)*SmtRes!AK544, 2)</f>
        <v>0</v>
      </c>
      <c r="U226">
        <f>SmtRes!X544</f>
        <v>97743062</v>
      </c>
      <c r="V226">
        <v>-476355171</v>
      </c>
      <c r="W226">
        <v>1295448085</v>
      </c>
    </row>
    <row r="227" spans="1:23" x14ac:dyDescent="0.2">
      <c r="A227">
        <f>Source!A155</f>
        <v>17</v>
      </c>
      <c r="C227">
        <v>2</v>
      </c>
      <c r="D227">
        <v>0</v>
      </c>
      <c r="E227">
        <f>SmtRes!AV543</f>
        <v>0</v>
      </c>
      <c r="F227" t="str">
        <f>SmtRes!I543</f>
        <v>91.07.08-021</v>
      </c>
      <c r="G227" t="str">
        <f>SmtRes!K543</f>
        <v>Растворосмесители для приготовления водоцементных и других растворов 350 л</v>
      </c>
      <c r="H227" t="str">
        <f>SmtRes!O543</f>
        <v>маш.-ч</v>
      </c>
      <c r="I227">
        <f>SmtRes!Y543*Source!I155</f>
        <v>0.84</v>
      </c>
      <c r="J227">
        <f>SmtRes!AO543</f>
        <v>1</v>
      </c>
      <c r="K227">
        <f>SmtRes!AF543</f>
        <v>4.1100000000000003</v>
      </c>
      <c r="L227">
        <f>SmtRes!DB543</f>
        <v>11.51</v>
      </c>
      <c r="M227">
        <f>ROUND(ROUND(L227*Source!I155, 6)*1, 2)</f>
        <v>3.45</v>
      </c>
      <c r="N227">
        <f>SmtRes!AB543</f>
        <v>29.06</v>
      </c>
      <c r="O227">
        <f>ROUND(ROUND(L227*Source!I155, 6)*SmtRes!DA543, 2)</f>
        <v>24.41</v>
      </c>
      <c r="P227">
        <f>SmtRes!AG543</f>
        <v>0</v>
      </c>
      <c r="Q227">
        <f>SmtRes!DC543</f>
        <v>0</v>
      </c>
      <c r="R227">
        <f>ROUND(ROUND(Q227*Source!I155, 6)*1, 2)</f>
        <v>0</v>
      </c>
      <c r="S227">
        <f>SmtRes!AC543</f>
        <v>0</v>
      </c>
      <c r="T227">
        <f>ROUND(ROUND(Q227*Source!I155, 6)*SmtRes!AK543, 2)</f>
        <v>0</v>
      </c>
      <c r="U227">
        <f>SmtRes!X543</f>
        <v>-566827484</v>
      </c>
      <c r="V227">
        <v>1625709684</v>
      </c>
      <c r="W227">
        <v>-1345160702</v>
      </c>
    </row>
    <row r="228" spans="1:23" x14ac:dyDescent="0.2">
      <c r="A228">
        <f>Source!A155</f>
        <v>17</v>
      </c>
      <c r="C228">
        <v>2</v>
      </c>
      <c r="D228">
        <v>0</v>
      </c>
      <c r="E228">
        <f>SmtRes!AV542</f>
        <v>0</v>
      </c>
      <c r="F228" t="str">
        <f>SmtRes!I542</f>
        <v>91.06.05-011</v>
      </c>
      <c r="G228" t="str">
        <f>SmtRes!K542</f>
        <v>Погрузчик, грузоподъемность 5 т</v>
      </c>
      <c r="H228" t="str">
        <f>SmtRes!O542</f>
        <v>маш.-ч</v>
      </c>
      <c r="I228">
        <f>SmtRes!Y542*Source!I155</f>
        <v>0.16800000000000001</v>
      </c>
      <c r="J228">
        <f>SmtRes!AO542</f>
        <v>1</v>
      </c>
      <c r="K228">
        <f>SmtRes!AF542</f>
        <v>93.73</v>
      </c>
      <c r="L228">
        <f>SmtRes!DB542</f>
        <v>52.49</v>
      </c>
      <c r="M228">
        <f>ROUND(ROUND(L228*Source!I155, 6)*1, 2)</f>
        <v>15.75</v>
      </c>
      <c r="N228">
        <f>SmtRes!AB542</f>
        <v>662.67</v>
      </c>
      <c r="O228">
        <f>ROUND(ROUND(L228*Source!I155, 6)*SmtRes!DA542, 2)</f>
        <v>111.33</v>
      </c>
      <c r="P228">
        <f>SmtRes!AG542</f>
        <v>8.82</v>
      </c>
      <c r="Q228">
        <f>SmtRes!DC542</f>
        <v>4.9400000000000004</v>
      </c>
      <c r="R228">
        <f>ROUND(ROUND(Q228*Source!I155, 6)*1, 2)</f>
        <v>1.48</v>
      </c>
      <c r="S228">
        <f>SmtRes!AC542</f>
        <v>8.82</v>
      </c>
      <c r="T228">
        <f>ROUND(ROUND(Q228*Source!I155, 6)*SmtRes!AK542, 2)</f>
        <v>1.48</v>
      </c>
      <c r="U228">
        <f>SmtRes!X542</f>
        <v>-1700234874</v>
      </c>
      <c r="V228">
        <v>896143280</v>
      </c>
      <c r="W228">
        <v>1168062172</v>
      </c>
    </row>
    <row r="229" spans="1:23" x14ac:dyDescent="0.2">
      <c r="A229">
        <f>Source!A155</f>
        <v>17</v>
      </c>
      <c r="C229">
        <v>2</v>
      </c>
      <c r="D229">
        <v>0</v>
      </c>
      <c r="E229">
        <f>SmtRes!AV541</f>
        <v>0</v>
      </c>
      <c r="F229" t="str">
        <f>SmtRes!I541</f>
        <v>91.05.04-031</v>
      </c>
      <c r="G229" t="str">
        <f>SmtRes!K541</f>
        <v>Краны подвесные электрические (кран-балки), грузоподъемность 3,2 т</v>
      </c>
      <c r="H229" t="str">
        <f>SmtRes!O541</f>
        <v>маш.-ч</v>
      </c>
      <c r="I229">
        <f>SmtRes!Y541*Source!I155</f>
        <v>0.438</v>
      </c>
      <c r="J229">
        <f>SmtRes!AO541</f>
        <v>1</v>
      </c>
      <c r="K229">
        <f>SmtRes!AF541</f>
        <v>4.1500000000000004</v>
      </c>
      <c r="L229">
        <f>SmtRes!DB541</f>
        <v>6.06</v>
      </c>
      <c r="M229">
        <f>ROUND(ROUND(L229*Source!I155, 6)*1, 2)</f>
        <v>1.82</v>
      </c>
      <c r="N229">
        <f>SmtRes!AB541</f>
        <v>29.34</v>
      </c>
      <c r="O229">
        <f>ROUND(ROUND(L229*Source!I155, 6)*SmtRes!DA541, 2)</f>
        <v>12.85</v>
      </c>
      <c r="P229">
        <f>SmtRes!AG541</f>
        <v>0</v>
      </c>
      <c r="Q229">
        <f>SmtRes!DC541</f>
        <v>0</v>
      </c>
      <c r="R229">
        <f>ROUND(ROUND(Q229*Source!I155, 6)*1, 2)</f>
        <v>0</v>
      </c>
      <c r="S229">
        <f>SmtRes!AC541</f>
        <v>0</v>
      </c>
      <c r="T229">
        <f>ROUND(ROUND(Q229*Source!I155, 6)*SmtRes!AK541, 2)</f>
        <v>0</v>
      </c>
      <c r="U229">
        <f>SmtRes!X541</f>
        <v>-1859321303</v>
      </c>
      <c r="V229">
        <v>247072267</v>
      </c>
      <c r="W229">
        <v>-834028258</v>
      </c>
    </row>
    <row r="230" spans="1:23" x14ac:dyDescent="0.2">
      <c r="A230">
        <f>Source!A155</f>
        <v>17</v>
      </c>
      <c r="C230">
        <v>1</v>
      </c>
      <c r="D230">
        <v>0</v>
      </c>
      <c r="E230">
        <f>SmtRes!AV539</f>
        <v>1</v>
      </c>
      <c r="F230" t="str">
        <f>SmtRes!I539</f>
        <v>1-100-50-82</v>
      </c>
      <c r="G230" t="str">
        <f>SmtRes!K539</f>
        <v>Рабочий среднего разряда 5</v>
      </c>
      <c r="H230" t="str">
        <f>SmtRes!O539</f>
        <v>чел.-ч.</v>
      </c>
      <c r="I230">
        <f>SmtRes!Y539*Source!I155</f>
        <v>15.473999999999998</v>
      </c>
      <c r="J230">
        <f>SmtRes!AO539</f>
        <v>1</v>
      </c>
      <c r="K230">
        <f>SmtRes!AH539</f>
        <v>9.9</v>
      </c>
      <c r="L230">
        <f>SmtRes!DB539</f>
        <v>510.64</v>
      </c>
      <c r="M230">
        <f>ROUND(ROUND(L230*Source!I155, 6)*1, 2)</f>
        <v>153.19</v>
      </c>
      <c r="N230">
        <f>SmtRes!AD539</f>
        <v>69.989999999999995</v>
      </c>
      <c r="O230">
        <f>ROUND(ROUND(L230*Source!I155, 6)*SmtRes!DA539, 2)</f>
        <v>1083.07</v>
      </c>
      <c r="P230">
        <f>SmtRes!AG539</f>
        <v>0</v>
      </c>
      <c r="Q230">
        <f>SmtRes!DC539</f>
        <v>0</v>
      </c>
      <c r="R230">
        <f>ROUND(ROUND(Q230*Source!I155, 6)*1, 2)</f>
        <v>0</v>
      </c>
      <c r="S230">
        <f>SmtRes!AC539</f>
        <v>0</v>
      </c>
      <c r="T230">
        <f>ROUND(ROUND(Q230*Source!I155, 6)*SmtRes!AK539, 2)</f>
        <v>0</v>
      </c>
      <c r="U230">
        <f>SmtRes!X539</f>
        <v>-1002643276</v>
      </c>
      <c r="V230">
        <v>-1435602217</v>
      </c>
      <c r="W230">
        <v>-1622102260</v>
      </c>
    </row>
    <row r="231" spans="1:23" x14ac:dyDescent="0.2">
      <c r="A231">
        <f>Source!A157</f>
        <v>17</v>
      </c>
      <c r="C231">
        <v>3</v>
      </c>
      <c r="D231">
        <v>0</v>
      </c>
      <c r="E231">
        <f>SmtRes!AV572</f>
        <v>0</v>
      </c>
      <c r="F231" t="str">
        <f>SmtRes!I572</f>
        <v>17.4.01.02-0004</v>
      </c>
      <c r="G231" t="str">
        <f>SmtRes!K572</f>
        <v>Смеси огнеупорные алюмосиликатные бетонные на высокоглиноземистом цементе, сухие марки СШВЦ-40</v>
      </c>
      <c r="H231" t="str">
        <f>SmtRes!O572</f>
        <v>т</v>
      </c>
      <c r="I231">
        <f>SmtRes!Y572*Source!I157</f>
        <v>1.593</v>
      </c>
      <c r="J231">
        <f>SmtRes!AO572</f>
        <v>1</v>
      </c>
      <c r="K231">
        <f>SmtRes!AE572</f>
        <v>3960.18</v>
      </c>
      <c r="L231">
        <f>SmtRes!DB572</f>
        <v>7009.52</v>
      </c>
      <c r="M231">
        <f>ROUND(ROUND(L231*Source!I157, 6)*1, 2)</f>
        <v>6308.57</v>
      </c>
      <c r="N231">
        <f>SmtRes!AA572</f>
        <v>27998.47</v>
      </c>
      <c r="O231">
        <f>ROUND(ROUND(L231*Source!I157, 6)*SmtRes!DA572, 2)</f>
        <v>44601.58</v>
      </c>
      <c r="P231">
        <f>SmtRes!AG572</f>
        <v>0</v>
      </c>
      <c r="Q231">
        <f>SmtRes!DC572</f>
        <v>0</v>
      </c>
      <c r="R231">
        <f>ROUND(ROUND(Q231*Source!I157, 6)*1, 2)</f>
        <v>0</v>
      </c>
      <c r="S231">
        <f>SmtRes!AC572</f>
        <v>0</v>
      </c>
      <c r="T231">
        <f>ROUND(ROUND(Q231*Source!I157, 6)*SmtRes!AK572, 2)</f>
        <v>0</v>
      </c>
      <c r="U231">
        <f>SmtRes!X572</f>
        <v>565780204</v>
      </c>
      <c r="V231">
        <v>-547663415</v>
      </c>
      <c r="W231">
        <v>-1891926201</v>
      </c>
    </row>
    <row r="232" spans="1:23" x14ac:dyDescent="0.2">
      <c r="A232">
        <f>Source!A157</f>
        <v>17</v>
      </c>
      <c r="C232">
        <v>3</v>
      </c>
      <c r="D232">
        <v>0</v>
      </c>
      <c r="E232">
        <f>SmtRes!AV571</f>
        <v>0</v>
      </c>
      <c r="F232" t="str">
        <f>SmtRes!I571</f>
        <v>08.3.03.05-0020</v>
      </c>
      <c r="G232" t="str">
        <f>SmtRes!K571</f>
        <v>Проволока стальная низкоуглеродистая разного назначения оцинкованная диаметром 6,0-6,3 мм</v>
      </c>
      <c r="H232" t="str">
        <f>SmtRes!O571</f>
        <v>т</v>
      </c>
      <c r="I232">
        <f>SmtRes!Y571*Source!I157</f>
        <v>8.8200000000000001E-2</v>
      </c>
      <c r="J232">
        <f>SmtRes!AO571</f>
        <v>1</v>
      </c>
      <c r="K232">
        <f>SmtRes!AE571</f>
        <v>10744.44</v>
      </c>
      <c r="L232">
        <f>SmtRes!DB571</f>
        <v>1052.96</v>
      </c>
      <c r="M232">
        <f>ROUND(ROUND(L232*Source!I157, 6)*1, 2)</f>
        <v>947.66</v>
      </c>
      <c r="N232">
        <f>SmtRes!AA571</f>
        <v>75963.19</v>
      </c>
      <c r="O232">
        <f>ROUND(ROUND(L232*Source!I157, 6)*SmtRes!DA571, 2)</f>
        <v>6699.98</v>
      </c>
      <c r="P232">
        <f>SmtRes!AG571</f>
        <v>0</v>
      </c>
      <c r="Q232">
        <f>SmtRes!DC571</f>
        <v>0</v>
      </c>
      <c r="R232">
        <f>ROUND(ROUND(Q232*Source!I157, 6)*1, 2)</f>
        <v>0</v>
      </c>
      <c r="S232">
        <f>SmtRes!AC571</f>
        <v>0</v>
      </c>
      <c r="T232">
        <f>ROUND(ROUND(Q232*Source!I157, 6)*SmtRes!AK571, 2)</f>
        <v>0</v>
      </c>
      <c r="U232">
        <f>SmtRes!X571</f>
        <v>1738912053</v>
      </c>
      <c r="V232">
        <v>233358074</v>
      </c>
      <c r="W232">
        <v>1197762187</v>
      </c>
    </row>
    <row r="233" spans="1:23" x14ac:dyDescent="0.2">
      <c r="A233">
        <f>Source!A157</f>
        <v>17</v>
      </c>
      <c r="C233">
        <v>3</v>
      </c>
      <c r="D233">
        <v>0</v>
      </c>
      <c r="E233">
        <f>SmtRes!AV570</f>
        <v>0</v>
      </c>
      <c r="F233" t="str">
        <f>SmtRes!I570</f>
        <v>01.7.11.07-0029</v>
      </c>
      <c r="G233" t="str">
        <f>SmtRes!K570</f>
        <v>Электроды диаметром 3 мм Э55</v>
      </c>
      <c r="H233" t="str">
        <f>SmtRes!O570</f>
        <v>т</v>
      </c>
      <c r="I233">
        <f>SmtRes!Y570*Source!I157</f>
        <v>3.6000000000000002E-4</v>
      </c>
      <c r="J233">
        <f>SmtRes!AO570</f>
        <v>1</v>
      </c>
      <c r="K233">
        <f>SmtRes!AE570</f>
        <v>10689.18</v>
      </c>
      <c r="L233">
        <f>SmtRes!DB570</f>
        <v>4.28</v>
      </c>
      <c r="M233">
        <f>ROUND(ROUND(L233*Source!I157, 6)*1, 2)</f>
        <v>3.85</v>
      </c>
      <c r="N233">
        <f>SmtRes!AA570</f>
        <v>75572.5</v>
      </c>
      <c r="O233">
        <f>ROUND(ROUND(L233*Source!I157, 6)*SmtRes!DA570, 2)</f>
        <v>27.23</v>
      </c>
      <c r="P233">
        <f>SmtRes!AG570</f>
        <v>0</v>
      </c>
      <c r="Q233">
        <f>SmtRes!DC570</f>
        <v>0</v>
      </c>
      <c r="R233">
        <f>ROUND(ROUND(Q233*Source!I157, 6)*1, 2)</f>
        <v>0</v>
      </c>
      <c r="S233">
        <f>SmtRes!AC570</f>
        <v>0</v>
      </c>
      <c r="T233">
        <f>ROUND(ROUND(Q233*Source!I157, 6)*SmtRes!AK570, 2)</f>
        <v>0</v>
      </c>
      <c r="U233">
        <f>SmtRes!X570</f>
        <v>761753570</v>
      </c>
      <c r="V233">
        <v>1504054361</v>
      </c>
      <c r="W233">
        <v>1035852693</v>
      </c>
    </row>
    <row r="234" spans="1:23" x14ac:dyDescent="0.2">
      <c r="A234">
        <f>Source!A157</f>
        <v>17</v>
      </c>
      <c r="C234">
        <v>3</v>
      </c>
      <c r="D234">
        <v>0</v>
      </c>
      <c r="E234">
        <f>SmtRes!AV569</f>
        <v>0</v>
      </c>
      <c r="F234" t="str">
        <f>SmtRes!I569</f>
        <v>01.7.03.01-0001</v>
      </c>
      <c r="G234" t="str">
        <f>SmtRes!K569</f>
        <v>Вода</v>
      </c>
      <c r="H234" t="str">
        <f>SmtRes!O569</f>
        <v>м3</v>
      </c>
      <c r="I234">
        <f>SmtRes!Y569*Source!I157</f>
        <v>0.36000000000000004</v>
      </c>
      <c r="J234">
        <f>SmtRes!AO569</f>
        <v>1</v>
      </c>
      <c r="K234">
        <f>SmtRes!AE569</f>
        <v>2.44</v>
      </c>
      <c r="L234">
        <f>SmtRes!DB569</f>
        <v>0.98</v>
      </c>
      <c r="M234">
        <f>ROUND(ROUND(L234*Source!I157, 6)*1, 2)</f>
        <v>0.88</v>
      </c>
      <c r="N234">
        <f>SmtRes!AA569</f>
        <v>17.25</v>
      </c>
      <c r="O234">
        <f>ROUND(ROUND(L234*Source!I157, 6)*SmtRes!DA569, 2)</f>
        <v>6.24</v>
      </c>
      <c r="P234">
        <f>SmtRes!AG569</f>
        <v>0</v>
      </c>
      <c r="Q234">
        <f>SmtRes!DC569</f>
        <v>0</v>
      </c>
      <c r="R234">
        <f>ROUND(ROUND(Q234*Source!I157, 6)*1, 2)</f>
        <v>0</v>
      </c>
      <c r="S234">
        <f>SmtRes!AC569</f>
        <v>0</v>
      </c>
      <c r="T234">
        <f>ROUND(ROUND(Q234*Source!I157, 6)*SmtRes!AK569, 2)</f>
        <v>0</v>
      </c>
      <c r="U234">
        <f>SmtRes!X569</f>
        <v>82350058</v>
      </c>
      <c r="V234">
        <v>-1564336641</v>
      </c>
      <c r="W234">
        <v>768014654</v>
      </c>
    </row>
    <row r="235" spans="1:23" x14ac:dyDescent="0.2">
      <c r="A235">
        <f>Source!A157</f>
        <v>17</v>
      </c>
      <c r="C235">
        <v>2</v>
      </c>
      <c r="D235">
        <v>0</v>
      </c>
      <c r="E235">
        <f>SmtRes!AV568</f>
        <v>0</v>
      </c>
      <c r="F235" t="str">
        <f>SmtRes!I568</f>
        <v>91.18.01-008</v>
      </c>
      <c r="G235" t="str">
        <f>SmtRes!K568</f>
        <v>Компрессоры передвижные с двигателем внутреннего сгорания, давлением до 686 кПа (7 ат) производительностью 11,2 м3/мин</v>
      </c>
      <c r="H235" t="str">
        <f>SmtRes!O568</f>
        <v>маш.-ч</v>
      </c>
      <c r="I235">
        <f>SmtRes!Y568*Source!I157</f>
        <v>17.433</v>
      </c>
      <c r="J235">
        <f>SmtRes!AO568</f>
        <v>1</v>
      </c>
      <c r="K235">
        <f>SmtRes!AF568</f>
        <v>156.47</v>
      </c>
      <c r="L235">
        <f>SmtRes!DB568</f>
        <v>3030.82</v>
      </c>
      <c r="M235">
        <f>ROUND(ROUND(L235*Source!I157, 6)*1, 2)</f>
        <v>2727.74</v>
      </c>
      <c r="N235">
        <f>SmtRes!AB568</f>
        <v>1106.24</v>
      </c>
      <c r="O235">
        <f>ROUND(ROUND(L235*Source!I157, 6)*SmtRes!DA568, 2)</f>
        <v>19285.11</v>
      </c>
      <c r="P235">
        <f>SmtRes!AG568</f>
        <v>10.130000000000001</v>
      </c>
      <c r="Q235">
        <f>SmtRes!DC568</f>
        <v>196.22</v>
      </c>
      <c r="R235">
        <f>ROUND(ROUND(Q235*Source!I157, 6)*1, 2)</f>
        <v>176.6</v>
      </c>
      <c r="S235">
        <f>SmtRes!AC568</f>
        <v>10.130000000000001</v>
      </c>
      <c r="T235">
        <f>ROUND(ROUND(Q235*Source!I157, 6)*SmtRes!AK568, 2)</f>
        <v>176.6</v>
      </c>
      <c r="U235">
        <f>SmtRes!X568</f>
        <v>-2047589592</v>
      </c>
      <c r="V235">
        <v>1566245013</v>
      </c>
      <c r="W235">
        <v>934879539</v>
      </c>
    </row>
    <row r="236" spans="1:23" x14ac:dyDescent="0.2">
      <c r="A236">
        <f>Source!A157</f>
        <v>17</v>
      </c>
      <c r="C236">
        <v>2</v>
      </c>
      <c r="D236">
        <v>0</v>
      </c>
      <c r="E236">
        <f>SmtRes!AV567</f>
        <v>0</v>
      </c>
      <c r="F236" t="str">
        <f>SmtRes!I567</f>
        <v>91.17.04-233</v>
      </c>
      <c r="G236" t="str">
        <f>SmtRes!K567</f>
        <v>Установки для сварки ручной дуговой (постоянного тока)</v>
      </c>
      <c r="H236" t="str">
        <f>SmtRes!O567</f>
        <v>маш.-ч</v>
      </c>
      <c r="I236">
        <f>SmtRes!Y567*Source!I157</f>
        <v>1.62</v>
      </c>
      <c r="J236">
        <f>SmtRes!AO567</f>
        <v>1</v>
      </c>
      <c r="K236">
        <f>SmtRes!AF567</f>
        <v>8.68</v>
      </c>
      <c r="L236">
        <f>SmtRes!DB567</f>
        <v>15.62</v>
      </c>
      <c r="M236">
        <f>ROUND(ROUND(L236*Source!I157, 6)*1, 2)</f>
        <v>14.06</v>
      </c>
      <c r="N236">
        <f>SmtRes!AB567</f>
        <v>61.37</v>
      </c>
      <c r="O236">
        <f>ROUND(ROUND(L236*Source!I157, 6)*SmtRes!DA567, 2)</f>
        <v>99.39</v>
      </c>
      <c r="P236">
        <f>SmtRes!AG567</f>
        <v>0</v>
      </c>
      <c r="Q236">
        <f>SmtRes!DC567</f>
        <v>0</v>
      </c>
      <c r="R236">
        <f>ROUND(ROUND(Q236*Source!I157, 6)*1, 2)</f>
        <v>0</v>
      </c>
      <c r="S236">
        <f>SmtRes!AC567</f>
        <v>0</v>
      </c>
      <c r="T236">
        <f>ROUND(ROUND(Q236*Source!I157, 6)*SmtRes!AK567, 2)</f>
        <v>0</v>
      </c>
      <c r="U236">
        <f>SmtRes!X567</f>
        <v>-1277097320</v>
      </c>
      <c r="V236">
        <v>1526331246</v>
      </c>
      <c r="W236">
        <v>803811684</v>
      </c>
    </row>
    <row r="237" spans="1:23" x14ac:dyDescent="0.2">
      <c r="A237">
        <f>Source!A157</f>
        <v>17</v>
      </c>
      <c r="C237">
        <v>2</v>
      </c>
      <c r="D237">
        <v>0</v>
      </c>
      <c r="E237">
        <f>SmtRes!AV566</f>
        <v>0</v>
      </c>
      <c r="F237" t="str">
        <f>SmtRes!I566</f>
        <v>91.14.02-003</v>
      </c>
      <c r="G237" t="str">
        <f>SmtRes!K566</f>
        <v>Автомобили бортовые, грузоподъемность до 10 т</v>
      </c>
      <c r="H237" t="str">
        <f>SmtRes!O566</f>
        <v>маш.-ч</v>
      </c>
      <c r="I237">
        <f>SmtRes!Y566*Source!I157</f>
        <v>1.278</v>
      </c>
      <c r="J237">
        <f>SmtRes!AO566</f>
        <v>1</v>
      </c>
      <c r="K237">
        <f>SmtRes!AF566</f>
        <v>102.48</v>
      </c>
      <c r="L237">
        <f>SmtRes!DB566</f>
        <v>145.52000000000001</v>
      </c>
      <c r="M237">
        <f>ROUND(ROUND(L237*Source!I157, 6)*1, 2)</f>
        <v>130.97</v>
      </c>
      <c r="N237">
        <f>SmtRes!AB566</f>
        <v>724.53</v>
      </c>
      <c r="O237">
        <f>ROUND(ROUND(L237*Source!I157, 6)*SmtRes!DA566, 2)</f>
        <v>925.94</v>
      </c>
      <c r="P237">
        <f>SmtRes!AG566</f>
        <v>11.84</v>
      </c>
      <c r="Q237">
        <f>SmtRes!DC566</f>
        <v>16.809999999999999</v>
      </c>
      <c r="R237">
        <f>ROUND(ROUND(Q237*Source!I157, 6)*1, 2)</f>
        <v>15.13</v>
      </c>
      <c r="S237">
        <f>SmtRes!AC566</f>
        <v>11.84</v>
      </c>
      <c r="T237">
        <f>ROUND(ROUND(Q237*Source!I157, 6)*SmtRes!AK566, 2)</f>
        <v>15.13</v>
      </c>
      <c r="U237">
        <f>SmtRes!X566</f>
        <v>1820267133</v>
      </c>
      <c r="V237">
        <v>650552258</v>
      </c>
      <c r="W237">
        <v>570270890</v>
      </c>
    </row>
    <row r="238" spans="1:23" x14ac:dyDescent="0.2">
      <c r="A238">
        <f>Source!A157</f>
        <v>17</v>
      </c>
      <c r="C238">
        <v>2</v>
      </c>
      <c r="D238">
        <v>0</v>
      </c>
      <c r="E238">
        <f>SmtRes!AV565</f>
        <v>0</v>
      </c>
      <c r="F238" t="str">
        <f>SmtRes!I565</f>
        <v>91.07.10-031</v>
      </c>
      <c r="G238" t="str">
        <f>SmtRes!K565</f>
        <v>Цемент-пушки при работе от компрессора</v>
      </c>
      <c r="H238" t="str">
        <f>SmtRes!O565</f>
        <v>маш.-ч</v>
      </c>
      <c r="I238">
        <f>SmtRes!Y565*Source!I157</f>
        <v>17.433</v>
      </c>
      <c r="J238">
        <f>SmtRes!AO565</f>
        <v>1</v>
      </c>
      <c r="K238">
        <f>SmtRes!AF565</f>
        <v>12.79</v>
      </c>
      <c r="L238">
        <f>SmtRes!DB565</f>
        <v>247.74</v>
      </c>
      <c r="M238">
        <f>ROUND(ROUND(L238*Source!I157, 6)*1, 2)</f>
        <v>222.97</v>
      </c>
      <c r="N238">
        <f>SmtRes!AB565</f>
        <v>90.43</v>
      </c>
      <c r="O238">
        <f>ROUND(ROUND(L238*Source!I157, 6)*SmtRes!DA565, 2)</f>
        <v>1576.37</v>
      </c>
      <c r="P238">
        <f>SmtRes!AG565</f>
        <v>6.58</v>
      </c>
      <c r="Q238">
        <f>SmtRes!DC565</f>
        <v>127.45</v>
      </c>
      <c r="R238">
        <f>ROUND(ROUND(Q238*Source!I157, 6)*1, 2)</f>
        <v>114.71</v>
      </c>
      <c r="S238">
        <f>SmtRes!AC565</f>
        <v>6.58</v>
      </c>
      <c r="T238">
        <f>ROUND(ROUND(Q238*Source!I157, 6)*SmtRes!AK565, 2)</f>
        <v>114.71</v>
      </c>
      <c r="U238">
        <f>SmtRes!X565</f>
        <v>1648813313</v>
      </c>
      <c r="V238">
        <v>2022442537</v>
      </c>
      <c r="W238">
        <v>688734142</v>
      </c>
    </row>
    <row r="239" spans="1:23" x14ac:dyDescent="0.2">
      <c r="A239">
        <f>Source!A157</f>
        <v>17</v>
      </c>
      <c r="C239">
        <v>2</v>
      </c>
      <c r="D239">
        <v>0</v>
      </c>
      <c r="E239">
        <f>SmtRes!AV564</f>
        <v>0</v>
      </c>
      <c r="F239" t="str">
        <f>SmtRes!I564</f>
        <v>91.07.08-021</v>
      </c>
      <c r="G239" t="str">
        <f>SmtRes!K564</f>
        <v>Растворосмесители для приготовления водоцементных и других растворов 350 л</v>
      </c>
      <c r="H239" t="str">
        <f>SmtRes!O564</f>
        <v>маш.-ч</v>
      </c>
      <c r="I239">
        <f>SmtRes!Y564*Source!I157</f>
        <v>2.61</v>
      </c>
      <c r="J239">
        <f>SmtRes!AO564</f>
        <v>1</v>
      </c>
      <c r="K239">
        <f>SmtRes!AF564</f>
        <v>4.1100000000000003</v>
      </c>
      <c r="L239">
        <f>SmtRes!DB564</f>
        <v>11.92</v>
      </c>
      <c r="M239">
        <f>ROUND(ROUND(L239*Source!I157, 6)*1, 2)</f>
        <v>10.73</v>
      </c>
      <c r="N239">
        <f>SmtRes!AB564</f>
        <v>29.06</v>
      </c>
      <c r="O239">
        <f>ROUND(ROUND(L239*Source!I157, 6)*SmtRes!DA564, 2)</f>
        <v>75.849999999999994</v>
      </c>
      <c r="P239">
        <f>SmtRes!AG564</f>
        <v>0</v>
      </c>
      <c r="Q239">
        <f>SmtRes!DC564</f>
        <v>0</v>
      </c>
      <c r="R239">
        <f>ROUND(ROUND(Q239*Source!I157, 6)*1, 2)</f>
        <v>0</v>
      </c>
      <c r="S239">
        <f>SmtRes!AC564</f>
        <v>0</v>
      </c>
      <c r="T239">
        <f>ROUND(ROUND(Q239*Source!I157, 6)*SmtRes!AK564, 2)</f>
        <v>0</v>
      </c>
      <c r="U239">
        <f>SmtRes!X564</f>
        <v>-566827484</v>
      </c>
      <c r="V239">
        <v>1625709684</v>
      </c>
      <c r="W239">
        <v>-1345160702</v>
      </c>
    </row>
    <row r="240" spans="1:23" x14ac:dyDescent="0.2">
      <c r="A240">
        <f>Source!A157</f>
        <v>17</v>
      </c>
      <c r="C240">
        <v>2</v>
      </c>
      <c r="D240">
        <v>0</v>
      </c>
      <c r="E240">
        <f>SmtRes!AV563</f>
        <v>0</v>
      </c>
      <c r="F240" t="str">
        <f>SmtRes!I563</f>
        <v>91.06.05-011</v>
      </c>
      <c r="G240" t="str">
        <f>SmtRes!K563</f>
        <v>Погрузчик, грузоподъемность 5 т</v>
      </c>
      <c r="H240" t="str">
        <f>SmtRes!O563</f>
        <v>маш.-ч</v>
      </c>
      <c r="I240">
        <f>SmtRes!Y563*Source!I157</f>
        <v>0.29700000000000004</v>
      </c>
      <c r="J240">
        <f>SmtRes!AO563</f>
        <v>1</v>
      </c>
      <c r="K240">
        <f>SmtRes!AF563</f>
        <v>93.73</v>
      </c>
      <c r="L240">
        <f>SmtRes!DB563</f>
        <v>30.93</v>
      </c>
      <c r="M240">
        <f>ROUND(ROUND(L240*Source!I157, 6)*1, 2)</f>
        <v>27.84</v>
      </c>
      <c r="N240">
        <f>SmtRes!AB563</f>
        <v>662.67</v>
      </c>
      <c r="O240">
        <f>ROUND(ROUND(L240*Source!I157, 6)*SmtRes!DA563, 2)</f>
        <v>196.81</v>
      </c>
      <c r="P240">
        <f>SmtRes!AG563</f>
        <v>8.82</v>
      </c>
      <c r="Q240">
        <f>SmtRes!DC563</f>
        <v>2.91</v>
      </c>
      <c r="R240">
        <f>ROUND(ROUND(Q240*Source!I157, 6)*1, 2)</f>
        <v>2.62</v>
      </c>
      <c r="S240">
        <f>SmtRes!AC563</f>
        <v>8.82</v>
      </c>
      <c r="T240">
        <f>ROUND(ROUND(Q240*Source!I157, 6)*SmtRes!AK563, 2)</f>
        <v>2.62</v>
      </c>
      <c r="U240">
        <f>SmtRes!X563</f>
        <v>-1700234874</v>
      </c>
      <c r="V240">
        <v>896143280</v>
      </c>
      <c r="W240">
        <v>1168062172</v>
      </c>
    </row>
    <row r="241" spans="1:23" x14ac:dyDescent="0.2">
      <c r="A241">
        <f>Source!A157</f>
        <v>17</v>
      </c>
      <c r="C241">
        <v>1</v>
      </c>
      <c r="D241">
        <v>0</v>
      </c>
      <c r="E241">
        <f>SmtRes!AV561</f>
        <v>1</v>
      </c>
      <c r="F241" t="str">
        <f>SmtRes!I561</f>
        <v>1-100-43-82</v>
      </c>
      <c r="G241" t="str">
        <f>SmtRes!K561</f>
        <v>Рабочий среднего разряда 4.3</v>
      </c>
      <c r="H241" t="str">
        <f>SmtRes!O561</f>
        <v>чел.-ч.</v>
      </c>
      <c r="I241">
        <f>SmtRes!Y561*Source!I157</f>
        <v>29.367000000000004</v>
      </c>
      <c r="J241">
        <f>SmtRes!AO561</f>
        <v>1</v>
      </c>
      <c r="K241">
        <f>SmtRes!AH561</f>
        <v>8.98</v>
      </c>
      <c r="L241">
        <f>SmtRes!DB561</f>
        <v>293.02</v>
      </c>
      <c r="M241">
        <f>ROUND(ROUND(L241*Source!I157, 6)*1, 2)</f>
        <v>263.72000000000003</v>
      </c>
      <c r="N241">
        <f>SmtRes!AD561</f>
        <v>63.49</v>
      </c>
      <c r="O241">
        <f>ROUND(ROUND(L241*Source!I157, 6)*SmtRes!DA561, 2)</f>
        <v>1864.49</v>
      </c>
      <c r="P241">
        <f>SmtRes!AG561</f>
        <v>0</v>
      </c>
      <c r="Q241">
        <f>SmtRes!DC561</f>
        <v>0</v>
      </c>
      <c r="R241">
        <f>ROUND(ROUND(Q241*Source!I157, 6)*1, 2)</f>
        <v>0</v>
      </c>
      <c r="S241">
        <f>SmtRes!AC561</f>
        <v>0</v>
      </c>
      <c r="T241">
        <f>ROUND(ROUND(Q241*Source!I157, 6)*SmtRes!AK561, 2)</f>
        <v>0</v>
      </c>
      <c r="U241">
        <f>SmtRes!X561</f>
        <v>910540113</v>
      </c>
      <c r="V241">
        <v>-1229260259</v>
      </c>
      <c r="W241">
        <v>-274372967</v>
      </c>
    </row>
    <row r="242" spans="1:23" x14ac:dyDescent="0.2">
      <c r="A242">
        <f>Source!A159</f>
        <v>17</v>
      </c>
      <c r="C242">
        <v>3</v>
      </c>
      <c r="D242">
        <v>0</v>
      </c>
      <c r="E242">
        <f>SmtRes!AV594</f>
        <v>0</v>
      </c>
      <c r="F242" t="str">
        <f>SmtRes!I594</f>
        <v>17.4.05.01-0021</v>
      </c>
      <c r="G242" t="str">
        <f>SmtRes!K594</f>
        <v>Глина огнеупорная молотая</v>
      </c>
      <c r="H242" t="str">
        <f>SmtRes!O594</f>
        <v>т</v>
      </c>
      <c r="I242">
        <f>SmtRes!Y594*Source!I159</f>
        <v>0.19</v>
      </c>
      <c r="J242">
        <f>SmtRes!AO594</f>
        <v>1</v>
      </c>
      <c r="K242">
        <f>SmtRes!AE594</f>
        <v>623.08000000000004</v>
      </c>
      <c r="L242">
        <f>SmtRes!DB594</f>
        <v>236.77</v>
      </c>
      <c r="M242">
        <f>ROUND(ROUND(L242*Source!I159, 6)*1, 2)</f>
        <v>118.39</v>
      </c>
      <c r="N242">
        <f>SmtRes!AA594</f>
        <v>4405.18</v>
      </c>
      <c r="O242">
        <f>ROUND(ROUND(L242*Source!I159, 6)*SmtRes!DA594, 2)</f>
        <v>836.98</v>
      </c>
      <c r="P242">
        <f>SmtRes!AG594</f>
        <v>0</v>
      </c>
      <c r="Q242">
        <f>SmtRes!DC594</f>
        <v>0</v>
      </c>
      <c r="R242">
        <f>ROUND(ROUND(Q242*Source!I159, 6)*1, 2)</f>
        <v>0</v>
      </c>
      <c r="S242">
        <f>SmtRes!AC594</f>
        <v>0</v>
      </c>
      <c r="T242">
        <f>ROUND(ROUND(Q242*Source!I159, 6)*SmtRes!AK594, 2)</f>
        <v>0</v>
      </c>
      <c r="U242">
        <f>SmtRes!X594</f>
        <v>-1732028039</v>
      </c>
      <c r="V242">
        <v>1574449210</v>
      </c>
      <c r="W242">
        <v>-740808899</v>
      </c>
    </row>
    <row r="243" spans="1:23" x14ac:dyDescent="0.2">
      <c r="A243">
        <f>Source!A159</f>
        <v>17</v>
      </c>
      <c r="C243">
        <v>3</v>
      </c>
      <c r="D243">
        <v>0</v>
      </c>
      <c r="E243">
        <f>SmtRes!AV593</f>
        <v>0</v>
      </c>
      <c r="F243" t="str">
        <f>SmtRes!I593</f>
        <v>08.1.02.17-0051</v>
      </c>
      <c r="G243" t="str">
        <f>SmtRes!K593</f>
        <v>Сетка плетеная с квадратными ячейками № 12 без покрытия</v>
      </c>
      <c r="H243" t="str">
        <f>SmtRes!O593</f>
        <v>м2</v>
      </c>
      <c r="I243">
        <f>SmtRes!Y593*Source!I159</f>
        <v>52.5</v>
      </c>
      <c r="J243">
        <f>SmtRes!AO593</f>
        <v>1</v>
      </c>
      <c r="K243">
        <f>SmtRes!AE593</f>
        <v>20.239999999999998</v>
      </c>
      <c r="L243">
        <f>SmtRes!DB593</f>
        <v>2125.1999999999998</v>
      </c>
      <c r="M243">
        <f>ROUND(ROUND(L243*Source!I159, 6)*1, 2)</f>
        <v>1062.5999999999999</v>
      </c>
      <c r="N243">
        <f>SmtRes!AA593</f>
        <v>143.1</v>
      </c>
      <c r="O243">
        <f>ROUND(ROUND(L243*Source!I159, 6)*SmtRes!DA593, 2)</f>
        <v>7512.58</v>
      </c>
      <c r="P243">
        <f>SmtRes!AG593</f>
        <v>0</v>
      </c>
      <c r="Q243">
        <f>SmtRes!DC593</f>
        <v>0</v>
      </c>
      <c r="R243">
        <f>ROUND(ROUND(Q243*Source!I159, 6)*1, 2)</f>
        <v>0</v>
      </c>
      <c r="S243">
        <f>SmtRes!AC593</f>
        <v>0</v>
      </c>
      <c r="T243">
        <f>ROUND(ROUND(Q243*Source!I159, 6)*SmtRes!AK593, 2)</f>
        <v>0</v>
      </c>
      <c r="U243">
        <f>SmtRes!X593</f>
        <v>-1759487098</v>
      </c>
      <c r="V243">
        <v>-1621476448</v>
      </c>
      <c r="W243">
        <v>-456525510</v>
      </c>
    </row>
    <row r="244" spans="1:23" x14ac:dyDescent="0.2">
      <c r="A244">
        <f>Source!A159</f>
        <v>17</v>
      </c>
      <c r="C244">
        <v>3</v>
      </c>
      <c r="D244">
        <v>0</v>
      </c>
      <c r="E244">
        <f>SmtRes!AV592</f>
        <v>0</v>
      </c>
      <c r="F244" t="str">
        <f>SmtRes!I592</f>
        <v>03.2.01.02-0011</v>
      </c>
      <c r="G244" t="str">
        <f>SmtRes!K592</f>
        <v>Портландцемент общестроительного назначения с минеральными добавками (ПС-Д20), марки 300</v>
      </c>
      <c r="H244" t="str">
        <f>SmtRes!O592</f>
        <v>т</v>
      </c>
      <c r="I244">
        <f>SmtRes!Y592*Source!I159</f>
        <v>6.3E-2</v>
      </c>
      <c r="J244">
        <f>SmtRes!AO592</f>
        <v>1</v>
      </c>
      <c r="K244">
        <f>SmtRes!AE592</f>
        <v>656.58</v>
      </c>
      <c r="L244">
        <f>SmtRes!DB592</f>
        <v>82.73</v>
      </c>
      <c r="M244">
        <f>ROUND(ROUND(L244*Source!I159, 6)*1, 2)</f>
        <v>41.37</v>
      </c>
      <c r="N244">
        <f>SmtRes!AA592</f>
        <v>4642.0200000000004</v>
      </c>
      <c r="O244">
        <f>ROUND(ROUND(L244*Source!I159, 6)*SmtRes!DA592, 2)</f>
        <v>292.45</v>
      </c>
      <c r="P244">
        <f>SmtRes!AG592</f>
        <v>0</v>
      </c>
      <c r="Q244">
        <f>SmtRes!DC592</f>
        <v>0</v>
      </c>
      <c r="R244">
        <f>ROUND(ROUND(Q244*Source!I159, 6)*1, 2)</f>
        <v>0</v>
      </c>
      <c r="S244">
        <f>SmtRes!AC592</f>
        <v>0</v>
      </c>
      <c r="T244">
        <f>ROUND(ROUND(Q244*Source!I159, 6)*SmtRes!AK592, 2)</f>
        <v>0</v>
      </c>
      <c r="U244">
        <f>SmtRes!X592</f>
        <v>919888334</v>
      </c>
      <c r="V244">
        <v>-1156542053</v>
      </c>
      <c r="W244">
        <v>2106648300</v>
      </c>
    </row>
    <row r="245" spans="1:23" x14ac:dyDescent="0.2">
      <c r="A245">
        <f>Source!A159</f>
        <v>17</v>
      </c>
      <c r="C245">
        <v>3</v>
      </c>
      <c r="D245">
        <v>0</v>
      </c>
      <c r="E245">
        <f>SmtRes!AV591</f>
        <v>0</v>
      </c>
      <c r="F245" t="str">
        <f>SmtRes!I591</f>
        <v>01.3.05.23-0181</v>
      </c>
      <c r="G245" t="str">
        <f>SmtRes!K591</f>
        <v>Стекло натриевое жидкое каустическое</v>
      </c>
      <c r="H245" t="str">
        <f>SmtRes!O591</f>
        <v>т</v>
      </c>
      <c r="I245">
        <f>SmtRes!Y591*Source!I159</f>
        <v>0.13500000000000001</v>
      </c>
      <c r="J245">
        <f>SmtRes!AO591</f>
        <v>1</v>
      </c>
      <c r="K245">
        <f>SmtRes!AE591</f>
        <v>2899.57</v>
      </c>
      <c r="L245">
        <f>SmtRes!DB591</f>
        <v>782.88</v>
      </c>
      <c r="M245">
        <f>ROUND(ROUND(L245*Source!I159, 6)*1, 2)</f>
        <v>391.44</v>
      </c>
      <c r="N245">
        <f>SmtRes!AA591</f>
        <v>20499.96</v>
      </c>
      <c r="O245">
        <f>ROUND(ROUND(L245*Source!I159, 6)*SmtRes!DA591, 2)</f>
        <v>2767.48</v>
      </c>
      <c r="P245">
        <f>SmtRes!AG591</f>
        <v>0</v>
      </c>
      <c r="Q245">
        <f>SmtRes!DC591</f>
        <v>0</v>
      </c>
      <c r="R245">
        <f>ROUND(ROUND(Q245*Source!I159, 6)*1, 2)</f>
        <v>0</v>
      </c>
      <c r="S245">
        <f>SmtRes!AC591</f>
        <v>0</v>
      </c>
      <c r="T245">
        <f>ROUND(ROUND(Q245*Source!I159, 6)*SmtRes!AK591, 2)</f>
        <v>0</v>
      </c>
      <c r="U245">
        <f>SmtRes!X591</f>
        <v>1923881083</v>
      </c>
      <c r="V245">
        <v>90403036</v>
      </c>
      <c r="W245">
        <v>-149239554</v>
      </c>
    </row>
    <row r="246" spans="1:23" x14ac:dyDescent="0.2">
      <c r="A246">
        <f>Source!A159</f>
        <v>17</v>
      </c>
      <c r="C246">
        <v>3</v>
      </c>
      <c r="D246">
        <v>0</v>
      </c>
      <c r="E246">
        <f>SmtRes!AV590</f>
        <v>0</v>
      </c>
      <c r="F246" t="str">
        <f>SmtRes!I590</f>
        <v>01.1.02.10-0025</v>
      </c>
      <c r="G246" t="str">
        <f>SmtRes!K590</f>
        <v>Асбест хризотиловый марки М-5-65</v>
      </c>
      <c r="H246" t="str">
        <f>SmtRes!O590</f>
        <v>т</v>
      </c>
      <c r="I246">
        <f>SmtRes!Y590*Source!I159</f>
        <v>0.5</v>
      </c>
      <c r="J246">
        <f>SmtRes!AO590</f>
        <v>1</v>
      </c>
      <c r="K246">
        <f>SmtRes!AE590</f>
        <v>3591.3</v>
      </c>
      <c r="L246">
        <f>SmtRes!DB590</f>
        <v>3591.3</v>
      </c>
      <c r="M246">
        <f>ROUND(ROUND(L246*Source!I159, 6)*1, 2)</f>
        <v>1795.65</v>
      </c>
      <c r="N246">
        <f>SmtRes!AA590</f>
        <v>25390.49</v>
      </c>
      <c r="O246">
        <f>ROUND(ROUND(L246*Source!I159, 6)*SmtRes!DA590, 2)</f>
        <v>12695.25</v>
      </c>
      <c r="P246">
        <f>SmtRes!AG590</f>
        <v>0</v>
      </c>
      <c r="Q246">
        <f>SmtRes!DC590</f>
        <v>0</v>
      </c>
      <c r="R246">
        <f>ROUND(ROUND(Q246*Source!I159, 6)*1, 2)</f>
        <v>0</v>
      </c>
      <c r="S246">
        <f>SmtRes!AC590</f>
        <v>0</v>
      </c>
      <c r="T246">
        <f>ROUND(ROUND(Q246*Source!I159, 6)*SmtRes!AK590, 2)</f>
        <v>0</v>
      </c>
      <c r="U246">
        <f>SmtRes!X590</f>
        <v>-306078241</v>
      </c>
      <c r="V246">
        <v>-1106053898</v>
      </c>
      <c r="W246">
        <v>221561727</v>
      </c>
    </row>
    <row r="247" spans="1:23" x14ac:dyDescent="0.2">
      <c r="A247">
        <f>Source!A159</f>
        <v>17</v>
      </c>
      <c r="C247">
        <v>2</v>
      </c>
      <c r="D247">
        <v>0</v>
      </c>
      <c r="E247">
        <f>SmtRes!AV589</f>
        <v>0</v>
      </c>
      <c r="F247" t="str">
        <f>SmtRes!I589</f>
        <v>91.14.02-003</v>
      </c>
      <c r="G247" t="str">
        <f>SmtRes!K589</f>
        <v>Автомобили бортовые, грузоподъемность до 10 т</v>
      </c>
      <c r="H247" t="str">
        <f>SmtRes!O589</f>
        <v>маш.-ч</v>
      </c>
      <c r="I247">
        <f>SmtRes!Y589*Source!I159</f>
        <v>0.82</v>
      </c>
      <c r="J247">
        <f>SmtRes!AO589</f>
        <v>1</v>
      </c>
      <c r="K247">
        <f>SmtRes!AF589</f>
        <v>102.48</v>
      </c>
      <c r="L247">
        <f>SmtRes!DB589</f>
        <v>168.07</v>
      </c>
      <c r="M247">
        <f>ROUND(ROUND(L247*Source!I159, 6)*1, 2)</f>
        <v>84.04</v>
      </c>
      <c r="N247">
        <f>SmtRes!AB589</f>
        <v>724.53</v>
      </c>
      <c r="O247">
        <f>ROUND(ROUND(L247*Source!I159, 6)*SmtRes!DA589, 2)</f>
        <v>594.13</v>
      </c>
      <c r="P247">
        <f>SmtRes!AG589</f>
        <v>11.84</v>
      </c>
      <c r="Q247">
        <f>SmtRes!DC589</f>
        <v>19.420000000000002</v>
      </c>
      <c r="R247">
        <f>ROUND(ROUND(Q247*Source!I159, 6)*1, 2)</f>
        <v>9.7100000000000009</v>
      </c>
      <c r="S247">
        <f>SmtRes!AC589</f>
        <v>11.84</v>
      </c>
      <c r="T247">
        <f>ROUND(ROUND(Q247*Source!I159, 6)*SmtRes!AK589, 2)</f>
        <v>9.7100000000000009</v>
      </c>
      <c r="U247">
        <f>SmtRes!X589</f>
        <v>1820267133</v>
      </c>
      <c r="V247">
        <v>650552258</v>
      </c>
      <c r="W247">
        <v>570270890</v>
      </c>
    </row>
    <row r="248" spans="1:23" x14ac:dyDescent="0.2">
      <c r="A248">
        <f>Source!A159</f>
        <v>17</v>
      </c>
      <c r="C248">
        <v>2</v>
      </c>
      <c r="D248">
        <v>0</v>
      </c>
      <c r="E248">
        <f>SmtRes!AV588</f>
        <v>0</v>
      </c>
      <c r="F248" t="str">
        <f>SmtRes!I588</f>
        <v>91.07.08-021</v>
      </c>
      <c r="G248" t="str">
        <f>SmtRes!K588</f>
        <v>Растворосмесители для приготовления водоцементных и других растворов 350 л</v>
      </c>
      <c r="H248" t="str">
        <f>SmtRes!O588</f>
        <v>маш.-ч</v>
      </c>
      <c r="I248">
        <f>SmtRes!Y588*Source!I159</f>
        <v>1.82</v>
      </c>
      <c r="J248">
        <f>SmtRes!AO588</f>
        <v>1</v>
      </c>
      <c r="K248">
        <f>SmtRes!AF588</f>
        <v>4.1100000000000003</v>
      </c>
      <c r="L248">
        <f>SmtRes!DB588</f>
        <v>14.96</v>
      </c>
      <c r="M248">
        <f>ROUND(ROUND(L248*Source!I159, 6)*1, 2)</f>
        <v>7.48</v>
      </c>
      <c r="N248">
        <f>SmtRes!AB588</f>
        <v>29.06</v>
      </c>
      <c r="O248">
        <f>ROUND(ROUND(L248*Source!I159, 6)*SmtRes!DA588, 2)</f>
        <v>52.88</v>
      </c>
      <c r="P248">
        <f>SmtRes!AG588</f>
        <v>0</v>
      </c>
      <c r="Q248">
        <f>SmtRes!DC588</f>
        <v>0</v>
      </c>
      <c r="R248">
        <f>ROUND(ROUND(Q248*Source!I159, 6)*1, 2)</f>
        <v>0</v>
      </c>
      <c r="S248">
        <f>SmtRes!AC588</f>
        <v>0</v>
      </c>
      <c r="T248">
        <f>ROUND(ROUND(Q248*Source!I159, 6)*SmtRes!AK588, 2)</f>
        <v>0</v>
      </c>
      <c r="U248">
        <f>SmtRes!X588</f>
        <v>-566827484</v>
      </c>
      <c r="V248">
        <v>1625709684</v>
      </c>
      <c r="W248">
        <v>-1345160702</v>
      </c>
    </row>
    <row r="249" spans="1:23" x14ac:dyDescent="0.2">
      <c r="A249">
        <f>Source!A159</f>
        <v>17</v>
      </c>
      <c r="C249">
        <v>2</v>
      </c>
      <c r="D249">
        <v>0</v>
      </c>
      <c r="E249">
        <f>SmtRes!AV587</f>
        <v>0</v>
      </c>
      <c r="F249" t="str">
        <f>SmtRes!I587</f>
        <v>91.06.06-031</v>
      </c>
      <c r="G249" t="str">
        <f>SmtRes!K587</f>
        <v>Подъемник двухстоечный грузовой, грузоподъемность до 2 т, высота до 60 м</v>
      </c>
      <c r="H249" t="str">
        <f>SmtRes!O587</f>
        <v>маш.-ч</v>
      </c>
      <c r="I249">
        <f>SmtRes!Y587*Source!I159</f>
        <v>2.2799999999999998</v>
      </c>
      <c r="J249">
        <f>SmtRes!AO587</f>
        <v>1</v>
      </c>
      <c r="K249">
        <f>SmtRes!AF587</f>
        <v>91.79</v>
      </c>
      <c r="L249">
        <f>SmtRes!DB587</f>
        <v>418.56</v>
      </c>
      <c r="M249">
        <f>ROUND(ROUND(L249*Source!I159, 6)*1, 2)</f>
        <v>209.28</v>
      </c>
      <c r="N249">
        <f>SmtRes!AB587</f>
        <v>648.96</v>
      </c>
      <c r="O249">
        <f>ROUND(ROUND(L249*Source!I159, 6)*SmtRes!DA587, 2)</f>
        <v>1479.61</v>
      </c>
      <c r="P249">
        <f>SmtRes!AG587</f>
        <v>11.84</v>
      </c>
      <c r="Q249">
        <f>SmtRes!DC587</f>
        <v>53.99</v>
      </c>
      <c r="R249">
        <f>ROUND(ROUND(Q249*Source!I159, 6)*1, 2)</f>
        <v>27</v>
      </c>
      <c r="S249">
        <f>SmtRes!AC587</f>
        <v>11.84</v>
      </c>
      <c r="T249">
        <f>ROUND(ROUND(Q249*Source!I159, 6)*SmtRes!AK587, 2)</f>
        <v>27</v>
      </c>
      <c r="U249">
        <f>SmtRes!X587</f>
        <v>-271470403</v>
      </c>
      <c r="V249">
        <v>-2059216471</v>
      </c>
      <c r="W249">
        <v>1149866621</v>
      </c>
    </row>
    <row r="250" spans="1:23" x14ac:dyDescent="0.2">
      <c r="A250">
        <f>Source!A159</f>
        <v>17</v>
      </c>
      <c r="C250">
        <v>2</v>
      </c>
      <c r="D250">
        <v>0</v>
      </c>
      <c r="E250">
        <f>SmtRes!AV586</f>
        <v>0</v>
      </c>
      <c r="F250" t="str">
        <f>SmtRes!I586</f>
        <v>91.06.05-011</v>
      </c>
      <c r="G250" t="str">
        <f>SmtRes!K586</f>
        <v>Погрузчик, грузоподъемность 5 т</v>
      </c>
      <c r="H250" t="str">
        <f>SmtRes!O586</f>
        <v>маш.-ч</v>
      </c>
      <c r="I250">
        <f>SmtRes!Y586*Source!I159</f>
        <v>0.245</v>
      </c>
      <c r="J250">
        <f>SmtRes!AO586</f>
        <v>1</v>
      </c>
      <c r="K250">
        <f>SmtRes!AF586</f>
        <v>93.73</v>
      </c>
      <c r="L250">
        <f>SmtRes!DB586</f>
        <v>45.93</v>
      </c>
      <c r="M250">
        <f>ROUND(ROUND(L250*Source!I159, 6)*1, 2)</f>
        <v>22.97</v>
      </c>
      <c r="N250">
        <f>SmtRes!AB586</f>
        <v>662.67</v>
      </c>
      <c r="O250">
        <f>ROUND(ROUND(L250*Source!I159, 6)*SmtRes!DA586, 2)</f>
        <v>162.36000000000001</v>
      </c>
      <c r="P250">
        <f>SmtRes!AG586</f>
        <v>8.82</v>
      </c>
      <c r="Q250">
        <f>SmtRes!DC586</f>
        <v>4.32</v>
      </c>
      <c r="R250">
        <f>ROUND(ROUND(Q250*Source!I159, 6)*1, 2)</f>
        <v>2.16</v>
      </c>
      <c r="S250">
        <f>SmtRes!AC586</f>
        <v>8.82</v>
      </c>
      <c r="T250">
        <f>ROUND(ROUND(Q250*Source!I159, 6)*SmtRes!AK586, 2)</f>
        <v>2.16</v>
      </c>
      <c r="U250">
        <f>SmtRes!X586</f>
        <v>-1700234874</v>
      </c>
      <c r="V250">
        <v>896143280</v>
      </c>
      <c r="W250">
        <v>1168062172</v>
      </c>
    </row>
    <row r="251" spans="1:23" x14ac:dyDescent="0.2">
      <c r="A251">
        <f>Source!A159</f>
        <v>17</v>
      </c>
      <c r="C251">
        <v>1</v>
      </c>
      <c r="D251">
        <v>0</v>
      </c>
      <c r="E251">
        <f>SmtRes!AV584</f>
        <v>1</v>
      </c>
      <c r="F251" t="str">
        <f>SmtRes!I584</f>
        <v>1-100-45-82</v>
      </c>
      <c r="G251" t="str">
        <f>SmtRes!K584</f>
        <v>Рабочий среднего разряда 4.5</v>
      </c>
      <c r="H251" t="str">
        <f>SmtRes!O584</f>
        <v>чел.-ч.</v>
      </c>
      <c r="I251">
        <f>SmtRes!Y584*Source!I159</f>
        <v>61.8</v>
      </c>
      <c r="J251">
        <f>SmtRes!AO584</f>
        <v>1</v>
      </c>
      <c r="K251">
        <f>SmtRes!AH584</f>
        <v>9.24</v>
      </c>
      <c r="L251">
        <f>SmtRes!DB584</f>
        <v>1142.06</v>
      </c>
      <c r="M251">
        <f>ROUND(ROUND(L251*Source!I159, 6)*1, 2)</f>
        <v>571.03</v>
      </c>
      <c r="N251">
        <f>SmtRes!AD584</f>
        <v>65.33</v>
      </c>
      <c r="O251">
        <f>ROUND(ROUND(L251*Source!I159, 6)*SmtRes!DA584, 2)</f>
        <v>4037.18</v>
      </c>
      <c r="P251">
        <f>SmtRes!AG584</f>
        <v>0</v>
      </c>
      <c r="Q251">
        <f>SmtRes!DC584</f>
        <v>0</v>
      </c>
      <c r="R251">
        <f>ROUND(ROUND(Q251*Source!I159, 6)*1, 2)</f>
        <v>0</v>
      </c>
      <c r="S251">
        <f>SmtRes!AC584</f>
        <v>0</v>
      </c>
      <c r="T251">
        <f>ROUND(ROUND(Q251*Source!I159, 6)*SmtRes!AK584, 2)</f>
        <v>0</v>
      </c>
      <c r="U251">
        <f>SmtRes!X584</f>
        <v>1554607928</v>
      </c>
      <c r="V251">
        <v>-276706783</v>
      </c>
      <c r="W251">
        <v>-672364426</v>
      </c>
    </row>
    <row r="252" spans="1:23" x14ac:dyDescent="0.2">
      <c r="A252">
        <f>Source!A161</f>
        <v>17</v>
      </c>
      <c r="C252">
        <v>3</v>
      </c>
      <c r="D252">
        <f>Source!BI161</f>
        <v>1</v>
      </c>
      <c r="E252">
        <f>Source!FS161</f>
        <v>0</v>
      </c>
      <c r="F252" t="str">
        <f>Source!F161</f>
        <v>17.4.05.14-0013</v>
      </c>
      <c r="G252" t="str">
        <f>Source!G161</f>
        <v>Порошок шамотный марки ПШК крупного помола</v>
      </c>
      <c r="H252" t="str">
        <f>Source!H161</f>
        <v>т</v>
      </c>
      <c r="I252">
        <f>Source!I161</f>
        <v>0.5</v>
      </c>
      <c r="J252">
        <v>1</v>
      </c>
      <c r="K252">
        <f>Source!AC161</f>
        <v>519.49</v>
      </c>
      <c r="M252">
        <f>ROUND(K252*I252, 2)</f>
        <v>259.75</v>
      </c>
      <c r="N252">
        <f>Source!AC161*IF(Source!BC161&lt;&gt; 0, Source!BC161, 1)</f>
        <v>3672.7943</v>
      </c>
      <c r="O252">
        <f>ROUND(N252*I252, 2)</f>
        <v>1836.4</v>
      </c>
      <c r="P252">
        <f>Source!AE161</f>
        <v>0</v>
      </c>
      <c r="R252">
        <f>ROUND(P252*I252, 2)</f>
        <v>0</v>
      </c>
      <c r="S252">
        <f>Source!AE161*IF(Source!BS161&lt;&gt; 0, Source!BS161, 1)</f>
        <v>0</v>
      </c>
      <c r="T252">
        <f>ROUND(S252*I252, 2)</f>
        <v>0</v>
      </c>
      <c r="U252">
        <f>Source!GF161</f>
        <v>298289585</v>
      </c>
      <c r="V252">
        <v>-759721071</v>
      </c>
      <c r="W252">
        <v>-2083882150</v>
      </c>
    </row>
    <row r="253" spans="1:23" x14ac:dyDescent="0.2">
      <c r="A253">
        <f>Source!A163</f>
        <v>17</v>
      </c>
      <c r="C253">
        <v>3</v>
      </c>
      <c r="D253">
        <v>0</v>
      </c>
      <c r="E253">
        <f>SmtRes!AV616</f>
        <v>0</v>
      </c>
      <c r="F253" t="str">
        <f>SmtRes!I616</f>
        <v>04.3.01.12-0004</v>
      </c>
      <c r="G253" t="str">
        <f>SmtRes!K616</f>
        <v>Раствор готовый кладочный цементно-известковый марки 75</v>
      </c>
      <c r="H253" t="str">
        <f>SmtRes!O616</f>
        <v>м3</v>
      </c>
      <c r="I253">
        <f>SmtRes!Y616*Source!I163</f>
        <v>7.7879999999999994</v>
      </c>
      <c r="J253">
        <f>SmtRes!AO616</f>
        <v>1</v>
      </c>
      <c r="K253">
        <f>SmtRes!AE616</f>
        <v>757.46</v>
      </c>
      <c r="L253">
        <f>SmtRes!DB616</f>
        <v>166.64</v>
      </c>
      <c r="M253">
        <f>ROUND(ROUND(L253*Source!I163, 6)*1, 2)</f>
        <v>5899.06</v>
      </c>
      <c r="N253">
        <f>SmtRes!AA616</f>
        <v>5355.24</v>
      </c>
      <c r="O253">
        <f>ROUND(ROUND(L253*Source!I163, 6)*SmtRes!DA616, 2)</f>
        <v>41706.33</v>
      </c>
      <c r="P253">
        <f>SmtRes!AG616</f>
        <v>0</v>
      </c>
      <c r="Q253">
        <f>SmtRes!DC616</f>
        <v>0</v>
      </c>
      <c r="R253">
        <f>ROUND(ROUND(Q253*Source!I163, 6)*1, 2)</f>
        <v>0</v>
      </c>
      <c r="S253">
        <f>SmtRes!AC616</f>
        <v>0</v>
      </c>
      <c r="T253">
        <f>ROUND(ROUND(Q253*Source!I163, 6)*SmtRes!AK616, 2)</f>
        <v>0</v>
      </c>
      <c r="U253">
        <f>SmtRes!X616</f>
        <v>-1546223911</v>
      </c>
      <c r="V253">
        <v>-319002888</v>
      </c>
      <c r="W253">
        <v>544347133</v>
      </c>
    </row>
    <row r="254" spans="1:23" x14ac:dyDescent="0.2">
      <c r="A254">
        <f>Source!A163</f>
        <v>17</v>
      </c>
      <c r="C254">
        <v>3</v>
      </c>
      <c r="D254">
        <v>0</v>
      </c>
      <c r="E254">
        <f>SmtRes!AV615</f>
        <v>0</v>
      </c>
      <c r="F254" t="str">
        <f>SmtRes!I615</f>
        <v>01.7.03.01-0001</v>
      </c>
      <c r="G254" t="str">
        <f>SmtRes!K615</f>
        <v>Вода</v>
      </c>
      <c r="H254" t="str">
        <f>SmtRes!O615</f>
        <v>м3</v>
      </c>
      <c r="I254">
        <f>SmtRes!Y615*Source!I163</f>
        <v>0.35399999999999998</v>
      </c>
      <c r="J254">
        <f>SmtRes!AO615</f>
        <v>1</v>
      </c>
      <c r="K254">
        <f>SmtRes!AE615</f>
        <v>2.44</v>
      </c>
      <c r="L254">
        <f>SmtRes!DB615</f>
        <v>0.02</v>
      </c>
      <c r="M254">
        <f>ROUND(ROUND(L254*Source!I163, 6)*1, 2)</f>
        <v>0.71</v>
      </c>
      <c r="N254">
        <f>SmtRes!AA615</f>
        <v>17.25</v>
      </c>
      <c r="O254">
        <f>ROUND(ROUND(L254*Source!I163, 6)*SmtRes!DA615, 2)</f>
        <v>5.01</v>
      </c>
      <c r="P254">
        <f>SmtRes!AG615</f>
        <v>0</v>
      </c>
      <c r="Q254">
        <f>SmtRes!DC615</f>
        <v>0</v>
      </c>
      <c r="R254">
        <f>ROUND(ROUND(Q254*Source!I163, 6)*1, 2)</f>
        <v>0</v>
      </c>
      <c r="S254">
        <f>SmtRes!AC615</f>
        <v>0</v>
      </c>
      <c r="T254">
        <f>ROUND(ROUND(Q254*Source!I163, 6)*SmtRes!AK615, 2)</f>
        <v>0</v>
      </c>
      <c r="U254">
        <f>SmtRes!X615</f>
        <v>82350058</v>
      </c>
      <c r="V254">
        <v>-1564336641</v>
      </c>
      <c r="W254">
        <v>768014654</v>
      </c>
    </row>
    <row r="255" spans="1:23" x14ac:dyDescent="0.2">
      <c r="A255">
        <f>Source!A163</f>
        <v>17</v>
      </c>
      <c r="C255">
        <v>2</v>
      </c>
      <c r="D255">
        <v>0</v>
      </c>
      <c r="E255">
        <f>SmtRes!AV614</f>
        <v>0</v>
      </c>
      <c r="F255" t="str">
        <f>SmtRes!I614</f>
        <v>91.21.19-024</v>
      </c>
      <c r="G255" t="str">
        <f>SmtRes!K614</f>
        <v>Станок для резки керамики</v>
      </c>
      <c r="H255" t="str">
        <f>SmtRes!O614</f>
        <v>маш.-ч</v>
      </c>
      <c r="I255">
        <f>SmtRes!Y614*Source!I163</f>
        <v>1.0619999999999998</v>
      </c>
      <c r="J255">
        <f>SmtRes!AO614</f>
        <v>1</v>
      </c>
      <c r="K255">
        <f>SmtRes!AF614</f>
        <v>18.46</v>
      </c>
      <c r="L255">
        <f>SmtRes!DB614</f>
        <v>0.55000000000000004</v>
      </c>
      <c r="M255">
        <f>ROUND(ROUND(L255*Source!I163, 6)*1, 2)</f>
        <v>19.47</v>
      </c>
      <c r="N255">
        <f>SmtRes!AB614</f>
        <v>130.51</v>
      </c>
      <c r="O255">
        <f>ROUND(ROUND(L255*Source!I163, 6)*SmtRes!DA614, 2)</f>
        <v>137.65</v>
      </c>
      <c r="P255">
        <f>SmtRes!AG614</f>
        <v>11.84</v>
      </c>
      <c r="Q255">
        <f>SmtRes!DC614</f>
        <v>0.36</v>
      </c>
      <c r="R255">
        <f>ROUND(ROUND(Q255*Source!I163, 6)*1, 2)</f>
        <v>12.74</v>
      </c>
      <c r="S255">
        <f>SmtRes!AC614</f>
        <v>11.84</v>
      </c>
      <c r="T255">
        <f>ROUND(ROUND(Q255*Source!I163, 6)*SmtRes!AK614, 2)</f>
        <v>12.74</v>
      </c>
      <c r="U255">
        <f>SmtRes!X614</f>
        <v>102642092</v>
      </c>
      <c r="V255">
        <v>-667807544</v>
      </c>
      <c r="W255">
        <v>1119678232</v>
      </c>
    </row>
    <row r="256" spans="1:23" x14ac:dyDescent="0.2">
      <c r="A256">
        <f>Source!A163</f>
        <v>17</v>
      </c>
      <c r="C256">
        <v>2</v>
      </c>
      <c r="D256">
        <v>0</v>
      </c>
      <c r="E256">
        <f>SmtRes!AV613</f>
        <v>0</v>
      </c>
      <c r="F256" t="str">
        <f>SmtRes!I613</f>
        <v>91.14.02-003</v>
      </c>
      <c r="G256" t="str">
        <f>SmtRes!K613</f>
        <v>Автомобили бортовые, грузоподъемность до 10 т</v>
      </c>
      <c r="H256" t="str">
        <f>SmtRes!O613</f>
        <v>маш.-ч</v>
      </c>
      <c r="I256">
        <f>SmtRes!Y613*Source!I163</f>
        <v>83.897999999999996</v>
      </c>
      <c r="J256">
        <f>SmtRes!AO613</f>
        <v>1</v>
      </c>
      <c r="K256">
        <f>SmtRes!AF613</f>
        <v>102.48</v>
      </c>
      <c r="L256">
        <f>SmtRes!DB613</f>
        <v>242.88</v>
      </c>
      <c r="M256">
        <f>ROUND(ROUND(L256*Source!I163, 6)*1, 2)</f>
        <v>8597.9500000000007</v>
      </c>
      <c r="N256">
        <f>SmtRes!AB613</f>
        <v>724.53</v>
      </c>
      <c r="O256">
        <f>ROUND(ROUND(L256*Source!I163, 6)*SmtRes!DA613, 2)</f>
        <v>60787.519999999997</v>
      </c>
      <c r="P256">
        <f>SmtRes!AG613</f>
        <v>11.84</v>
      </c>
      <c r="Q256">
        <f>SmtRes!DC613</f>
        <v>28.06</v>
      </c>
      <c r="R256">
        <f>ROUND(ROUND(Q256*Source!I163, 6)*1, 2)</f>
        <v>993.32</v>
      </c>
      <c r="S256">
        <f>SmtRes!AC613</f>
        <v>11.84</v>
      </c>
      <c r="T256">
        <f>ROUND(ROUND(Q256*Source!I163, 6)*SmtRes!AK613, 2)</f>
        <v>993.32</v>
      </c>
      <c r="U256">
        <f>SmtRes!X613</f>
        <v>1820267133</v>
      </c>
      <c r="V256">
        <v>650552258</v>
      </c>
      <c r="W256">
        <v>570270890</v>
      </c>
    </row>
    <row r="257" spans="1:23" x14ac:dyDescent="0.2">
      <c r="A257">
        <f>Source!A163</f>
        <v>17</v>
      </c>
      <c r="C257">
        <v>2</v>
      </c>
      <c r="D257">
        <v>0</v>
      </c>
      <c r="E257">
        <f>SmtRes!AV612</f>
        <v>0</v>
      </c>
      <c r="F257" t="str">
        <f>SmtRes!I612</f>
        <v>91.07.07-042</v>
      </c>
      <c r="G257" t="str">
        <f>SmtRes!K612</f>
        <v>Растворонасосы 3 м3/ч</v>
      </c>
      <c r="H257" t="str">
        <f>SmtRes!O612</f>
        <v>маш.-ч</v>
      </c>
      <c r="I257">
        <f>SmtRes!Y612*Source!I163</f>
        <v>1.77</v>
      </c>
      <c r="J257">
        <f>SmtRes!AO612</f>
        <v>1</v>
      </c>
      <c r="K257">
        <f>SmtRes!AF612</f>
        <v>17.16</v>
      </c>
      <c r="L257">
        <f>SmtRes!DB612</f>
        <v>0.86</v>
      </c>
      <c r="M257">
        <f>ROUND(ROUND(L257*Source!I163, 6)*1, 2)</f>
        <v>30.44</v>
      </c>
      <c r="N257">
        <f>SmtRes!AB612</f>
        <v>121.32</v>
      </c>
      <c r="O257">
        <f>ROUND(ROUND(L257*Source!I163, 6)*SmtRes!DA612, 2)</f>
        <v>215.24</v>
      </c>
      <c r="P257">
        <f>SmtRes!AG612</f>
        <v>7.83</v>
      </c>
      <c r="Q257">
        <f>SmtRes!DC612</f>
        <v>0.39</v>
      </c>
      <c r="R257">
        <f>ROUND(ROUND(Q257*Source!I163, 6)*1, 2)</f>
        <v>13.81</v>
      </c>
      <c r="S257">
        <f>SmtRes!AC612</f>
        <v>7.83</v>
      </c>
      <c r="T257">
        <f>ROUND(ROUND(Q257*Source!I163, 6)*SmtRes!AK612, 2)</f>
        <v>13.81</v>
      </c>
      <c r="U257">
        <f>SmtRes!X612</f>
        <v>-1029098584</v>
      </c>
      <c r="V257">
        <v>-938288041</v>
      </c>
      <c r="W257">
        <v>-334975790</v>
      </c>
    </row>
    <row r="258" spans="1:23" x14ac:dyDescent="0.2">
      <c r="A258">
        <f>Source!A163</f>
        <v>17</v>
      </c>
      <c r="C258">
        <v>2</v>
      </c>
      <c r="D258">
        <v>0</v>
      </c>
      <c r="E258">
        <f>SmtRes!AV611</f>
        <v>0</v>
      </c>
      <c r="F258" t="str">
        <f>SmtRes!I611</f>
        <v>91.06.08-004</v>
      </c>
      <c r="G258" t="str">
        <f>SmtRes!K611</f>
        <v>Тельферы электрические 3,2 т</v>
      </c>
      <c r="H258" t="str">
        <f>SmtRes!O611</f>
        <v>маш.-ч</v>
      </c>
      <c r="I258">
        <f>SmtRes!Y611*Source!I163</f>
        <v>3.54</v>
      </c>
      <c r="J258">
        <f>SmtRes!AO611</f>
        <v>1</v>
      </c>
      <c r="K258">
        <f>SmtRes!AF611</f>
        <v>6.61</v>
      </c>
      <c r="L258">
        <f>SmtRes!DB611</f>
        <v>0.66</v>
      </c>
      <c r="M258">
        <f>ROUND(ROUND(L258*Source!I163, 6)*1, 2)</f>
        <v>23.36</v>
      </c>
      <c r="N258">
        <f>SmtRes!AB611</f>
        <v>46.73</v>
      </c>
      <c r="O258">
        <f>ROUND(ROUND(L258*Source!I163, 6)*SmtRes!DA611, 2)</f>
        <v>165.18</v>
      </c>
      <c r="P258">
        <f>SmtRes!AG611</f>
        <v>0</v>
      </c>
      <c r="Q258">
        <f>SmtRes!DC611</f>
        <v>0</v>
      </c>
      <c r="R258">
        <f>ROUND(ROUND(Q258*Source!I163, 6)*1, 2)</f>
        <v>0</v>
      </c>
      <c r="S258">
        <f>SmtRes!AC611</f>
        <v>0</v>
      </c>
      <c r="T258">
        <f>ROUND(ROUND(Q258*Source!I163, 6)*SmtRes!AK611, 2)</f>
        <v>0</v>
      </c>
      <c r="U258">
        <f>SmtRes!X611</f>
        <v>-693668345</v>
      </c>
      <c r="V258">
        <v>1709130289</v>
      </c>
      <c r="W258">
        <v>1055274072</v>
      </c>
    </row>
    <row r="259" spans="1:23" x14ac:dyDescent="0.2">
      <c r="A259">
        <f>Source!A163</f>
        <v>17</v>
      </c>
      <c r="C259">
        <v>2</v>
      </c>
      <c r="D259">
        <v>0</v>
      </c>
      <c r="E259">
        <f>SmtRes!AV610</f>
        <v>0</v>
      </c>
      <c r="F259" t="str">
        <f>SmtRes!I610</f>
        <v>91.06.05-011</v>
      </c>
      <c r="G259" t="str">
        <f>SmtRes!K610</f>
        <v>Погрузчик, грузоподъемность 5 т</v>
      </c>
      <c r="H259" t="str">
        <f>SmtRes!O610</f>
        <v>маш.-ч</v>
      </c>
      <c r="I259">
        <f>SmtRes!Y610*Source!I163</f>
        <v>7.08</v>
      </c>
      <c r="J259">
        <f>SmtRes!AO610</f>
        <v>1</v>
      </c>
      <c r="K259">
        <f>SmtRes!AF610</f>
        <v>93.73</v>
      </c>
      <c r="L259">
        <f>SmtRes!DB610</f>
        <v>18.75</v>
      </c>
      <c r="M259">
        <f>ROUND(ROUND(L259*Source!I163, 6)*1, 2)</f>
        <v>663.75</v>
      </c>
      <c r="N259">
        <f>SmtRes!AB610</f>
        <v>662.67</v>
      </c>
      <c r="O259">
        <f>ROUND(ROUND(L259*Source!I163, 6)*SmtRes!DA610, 2)</f>
        <v>4692.71</v>
      </c>
      <c r="P259">
        <f>SmtRes!AG610</f>
        <v>8.82</v>
      </c>
      <c r="Q259">
        <f>SmtRes!DC610</f>
        <v>1.76</v>
      </c>
      <c r="R259">
        <f>ROUND(ROUND(Q259*Source!I163, 6)*1, 2)</f>
        <v>62.3</v>
      </c>
      <c r="S259">
        <f>SmtRes!AC610</f>
        <v>8.82</v>
      </c>
      <c r="T259">
        <f>ROUND(ROUND(Q259*Source!I163, 6)*SmtRes!AK610, 2)</f>
        <v>62.3</v>
      </c>
      <c r="U259">
        <f>SmtRes!X610</f>
        <v>-1700234874</v>
      </c>
      <c r="V259">
        <v>896143280</v>
      </c>
      <c r="W259">
        <v>1168062172</v>
      </c>
    </row>
    <row r="260" spans="1:23" x14ac:dyDescent="0.2">
      <c r="A260">
        <f>Source!A163</f>
        <v>17</v>
      </c>
      <c r="C260">
        <v>2</v>
      </c>
      <c r="D260">
        <v>0</v>
      </c>
      <c r="E260">
        <f>SmtRes!AV609</f>
        <v>0</v>
      </c>
      <c r="F260" t="str">
        <f>SmtRes!I609</f>
        <v>91.06.02-005</v>
      </c>
      <c r="G260" t="str">
        <f>SmtRes!K609</f>
        <v>Конвейер ленточный секционный длиной 40 м</v>
      </c>
      <c r="H260" t="str">
        <f>SmtRes!O609</f>
        <v>маш.-ч</v>
      </c>
      <c r="I260">
        <f>SmtRes!Y609*Source!I163</f>
        <v>24.779999999999998</v>
      </c>
      <c r="J260">
        <f>SmtRes!AO609</f>
        <v>1</v>
      </c>
      <c r="K260">
        <f>SmtRes!AF609</f>
        <v>66.16</v>
      </c>
      <c r="L260">
        <f>SmtRes!DB609</f>
        <v>46.31</v>
      </c>
      <c r="M260">
        <f>ROUND(ROUND(L260*Source!I163, 6)*1, 2)</f>
        <v>1639.37</v>
      </c>
      <c r="N260">
        <f>SmtRes!AB609</f>
        <v>467.75</v>
      </c>
      <c r="O260">
        <f>ROUND(ROUND(L260*Source!I163, 6)*SmtRes!DA609, 2)</f>
        <v>11590.37</v>
      </c>
      <c r="P260">
        <f>SmtRes!AG609</f>
        <v>8.82</v>
      </c>
      <c r="Q260">
        <f>SmtRes!DC609</f>
        <v>6.17</v>
      </c>
      <c r="R260">
        <f>ROUND(ROUND(Q260*Source!I163, 6)*1, 2)</f>
        <v>218.42</v>
      </c>
      <c r="S260">
        <f>SmtRes!AC609</f>
        <v>8.82</v>
      </c>
      <c r="T260">
        <f>ROUND(ROUND(Q260*Source!I163, 6)*SmtRes!AK609, 2)</f>
        <v>218.42</v>
      </c>
      <c r="U260">
        <f>SmtRes!X609</f>
        <v>1884583504</v>
      </c>
      <c r="V260">
        <v>1029080285</v>
      </c>
      <c r="W260">
        <v>-1143233612</v>
      </c>
    </row>
    <row r="261" spans="1:23" x14ac:dyDescent="0.2">
      <c r="A261">
        <f>Source!A163</f>
        <v>17</v>
      </c>
      <c r="C261">
        <v>2</v>
      </c>
      <c r="D261">
        <v>0</v>
      </c>
      <c r="E261">
        <f>SmtRes!AV608</f>
        <v>0</v>
      </c>
      <c r="F261" t="str">
        <f>SmtRes!I608</f>
        <v>91.05.04-032</v>
      </c>
      <c r="G261" t="str">
        <f>SmtRes!K608</f>
        <v>Краны подвесные электрические (кран-балки), грузоподъемность 5 т</v>
      </c>
      <c r="H261" t="str">
        <f>SmtRes!O608</f>
        <v>маш.-ч</v>
      </c>
      <c r="I261">
        <f>SmtRes!Y608*Source!I163</f>
        <v>54.515999999999998</v>
      </c>
      <c r="J261">
        <f>SmtRes!AO608</f>
        <v>1</v>
      </c>
      <c r="K261">
        <f>SmtRes!AF608</f>
        <v>5.53</v>
      </c>
      <c r="L261">
        <f>SmtRes!DB608</f>
        <v>8.52</v>
      </c>
      <c r="M261">
        <f>ROUND(ROUND(L261*Source!I163, 6)*1, 2)</f>
        <v>301.61</v>
      </c>
      <c r="N261">
        <f>SmtRes!AB608</f>
        <v>39.1</v>
      </c>
      <c r="O261">
        <f>ROUND(ROUND(L261*Source!I163, 6)*SmtRes!DA608, 2)</f>
        <v>2132.37</v>
      </c>
      <c r="P261">
        <f>SmtRes!AG608</f>
        <v>0</v>
      </c>
      <c r="Q261">
        <f>SmtRes!DC608</f>
        <v>0</v>
      </c>
      <c r="R261">
        <f>ROUND(ROUND(Q261*Source!I163, 6)*1, 2)</f>
        <v>0</v>
      </c>
      <c r="S261">
        <f>SmtRes!AC608</f>
        <v>0</v>
      </c>
      <c r="T261">
        <f>ROUND(ROUND(Q261*Source!I163, 6)*SmtRes!AK608, 2)</f>
        <v>0</v>
      </c>
      <c r="U261">
        <f>SmtRes!X608</f>
        <v>-1504427992</v>
      </c>
      <c r="V261">
        <v>1423859574</v>
      </c>
      <c r="W261">
        <v>508995845</v>
      </c>
    </row>
    <row r="262" spans="1:23" x14ac:dyDescent="0.2">
      <c r="A262">
        <f>Source!A163</f>
        <v>17</v>
      </c>
      <c r="C262">
        <v>1</v>
      </c>
      <c r="D262">
        <v>0</v>
      </c>
      <c r="E262">
        <f>SmtRes!AV606</f>
        <v>1</v>
      </c>
      <c r="F262" t="str">
        <f>SmtRes!I606</f>
        <v>1-100-30-82</v>
      </c>
      <c r="G262" t="str">
        <f>SmtRes!K606</f>
        <v>Рабочий среднего разряда 3</v>
      </c>
      <c r="H262" t="str">
        <f>SmtRes!O606</f>
        <v>чел.-ч.</v>
      </c>
      <c r="I262">
        <f>SmtRes!Y606*Source!I163</f>
        <v>457.36799999999999</v>
      </c>
      <c r="J262">
        <f>SmtRes!AO606</f>
        <v>1</v>
      </c>
      <c r="K262">
        <f>SmtRes!AH606</f>
        <v>7.61</v>
      </c>
      <c r="L262">
        <f>SmtRes!DB606</f>
        <v>98.32</v>
      </c>
      <c r="M262">
        <f>ROUND(ROUND(L262*Source!I163, 6)*1, 2)</f>
        <v>3480.53</v>
      </c>
      <c r="N262">
        <f>SmtRes!AD606</f>
        <v>53.8</v>
      </c>
      <c r="O262">
        <f>ROUND(ROUND(L262*Source!I163, 6)*SmtRes!DA606, 2)</f>
        <v>24607.33</v>
      </c>
      <c r="P262">
        <f>SmtRes!AG606</f>
        <v>0</v>
      </c>
      <c r="Q262">
        <f>SmtRes!DC606</f>
        <v>0</v>
      </c>
      <c r="R262">
        <f>ROUND(ROUND(Q262*Source!I163, 6)*1, 2)</f>
        <v>0</v>
      </c>
      <c r="S262">
        <f>SmtRes!AC606</f>
        <v>0</v>
      </c>
      <c r="T262">
        <f>ROUND(ROUND(Q262*Source!I163, 6)*SmtRes!AK606, 2)</f>
        <v>0</v>
      </c>
      <c r="U262">
        <f>SmtRes!X606</f>
        <v>1777410698</v>
      </c>
      <c r="V262">
        <v>-1470322159</v>
      </c>
      <c r="W262">
        <v>-589380440</v>
      </c>
    </row>
    <row r="263" spans="1:23" x14ac:dyDescent="0.2">
      <c r="A263">
        <f>Source!A165</f>
        <v>17</v>
      </c>
      <c r="C263">
        <v>3</v>
      </c>
      <c r="D263">
        <f>Source!BI165</f>
        <v>1</v>
      </c>
      <c r="E263">
        <f>Source!FS165</f>
        <v>0</v>
      </c>
      <c r="F263" t="str">
        <f>Source!F165</f>
        <v>06.1.01.05-0035</v>
      </c>
      <c r="G263" t="str">
        <f>Source!G165</f>
        <v>Кирпич керамический одинарный, размером 250х120х65 мм, марка 100</v>
      </c>
      <c r="H263" t="str">
        <f>Source!H165</f>
        <v>1000 шт.</v>
      </c>
      <c r="I263">
        <f>Source!I165</f>
        <v>15.576000000000001</v>
      </c>
      <c r="J263">
        <v>1</v>
      </c>
      <c r="K263">
        <f>Source!AC165</f>
        <v>1759.81</v>
      </c>
      <c r="M263">
        <f>ROUND(K263*I263, 2)</f>
        <v>27410.799999999999</v>
      </c>
      <c r="N263">
        <f>Source!AC165*IF(Source!BC165&lt;&gt; 0, Source!BC165, 1)</f>
        <v>12441.8567</v>
      </c>
      <c r="O263">
        <f>ROUND(N263*I263, 2)</f>
        <v>193794.36</v>
      </c>
      <c r="P263">
        <f>Source!AE165</f>
        <v>0</v>
      </c>
      <c r="R263">
        <f>ROUND(P263*I263, 2)</f>
        <v>0</v>
      </c>
      <c r="S263">
        <f>Source!AE165*IF(Source!BS165&lt;&gt; 0, Source!BS165, 1)</f>
        <v>0</v>
      </c>
      <c r="T263">
        <f>ROUND(S263*I263, 2)</f>
        <v>0</v>
      </c>
      <c r="U263">
        <f>Source!GF165</f>
        <v>829727676</v>
      </c>
      <c r="V263">
        <v>192708679</v>
      </c>
      <c r="W263">
        <v>1265614749</v>
      </c>
    </row>
    <row r="264" spans="1:23" x14ac:dyDescent="0.2">
      <c r="A264">
        <f>Source!A167</f>
        <v>17</v>
      </c>
      <c r="C264">
        <v>3</v>
      </c>
      <c r="D264">
        <v>0</v>
      </c>
      <c r="E264">
        <f>SmtRes!AV632</f>
        <v>0</v>
      </c>
      <c r="F264" t="str">
        <f>SmtRes!I632</f>
        <v>17.4.05.01-0021</v>
      </c>
      <c r="G264" t="str">
        <f>SmtRes!K632</f>
        <v>Глина огнеупорная молотая</v>
      </c>
      <c r="H264" t="str">
        <f>SmtRes!O632</f>
        <v>т</v>
      </c>
      <c r="I264">
        <f>SmtRes!Y632*Source!I167</f>
        <v>0.13299999999999998</v>
      </c>
      <c r="J264">
        <f>SmtRes!AO632</f>
        <v>1</v>
      </c>
      <c r="K264">
        <f>SmtRes!AE632</f>
        <v>623.08000000000004</v>
      </c>
      <c r="L264">
        <f>SmtRes!DB632</f>
        <v>118.39</v>
      </c>
      <c r="M264">
        <f>ROUND(ROUND(L264*Source!I167, 6)*1, 2)</f>
        <v>82.87</v>
      </c>
      <c r="N264">
        <f>SmtRes!AA632</f>
        <v>4405.18</v>
      </c>
      <c r="O264">
        <f>ROUND(ROUND(L264*Source!I167, 6)*SmtRes!DA632, 2)</f>
        <v>585.91</v>
      </c>
      <c r="P264">
        <f>SmtRes!AG632</f>
        <v>0</v>
      </c>
      <c r="Q264">
        <f>SmtRes!DC632</f>
        <v>0</v>
      </c>
      <c r="R264">
        <f>ROUND(ROUND(Q264*Source!I167, 6)*1, 2)</f>
        <v>0</v>
      </c>
      <c r="S264">
        <f>SmtRes!AC632</f>
        <v>0</v>
      </c>
      <c r="T264">
        <f>ROUND(ROUND(Q264*Source!I167, 6)*SmtRes!AK632, 2)</f>
        <v>0</v>
      </c>
      <c r="U264">
        <f>SmtRes!X632</f>
        <v>-1732028039</v>
      </c>
      <c r="V264">
        <v>1574449210</v>
      </c>
      <c r="W264">
        <v>-740808899</v>
      </c>
    </row>
    <row r="265" spans="1:23" x14ac:dyDescent="0.2">
      <c r="A265">
        <f>Source!A167</f>
        <v>17</v>
      </c>
      <c r="C265">
        <v>3</v>
      </c>
      <c r="D265">
        <v>0</v>
      </c>
      <c r="E265">
        <f>SmtRes!AV631</f>
        <v>0</v>
      </c>
      <c r="F265" t="str">
        <f>SmtRes!I631</f>
        <v>02.3.01.02-0015</v>
      </c>
      <c r="G265" t="str">
        <f>SmtRes!K631</f>
        <v>Песок природный для строительных работ средний</v>
      </c>
      <c r="H265" t="str">
        <f>SmtRes!O631</f>
        <v>м3</v>
      </c>
      <c r="I265">
        <f>SmtRes!Y631*Source!I167</f>
        <v>8.3999999999999991E-2</v>
      </c>
      <c r="J265">
        <f>SmtRes!AO631</f>
        <v>1</v>
      </c>
      <c r="K265">
        <f>SmtRes!AE631</f>
        <v>149.47999999999999</v>
      </c>
      <c r="L265">
        <f>SmtRes!DB631</f>
        <v>17.940000000000001</v>
      </c>
      <c r="M265">
        <f>ROUND(ROUND(L265*Source!I167, 6)*1, 2)</f>
        <v>12.56</v>
      </c>
      <c r="N265">
        <f>SmtRes!AA631</f>
        <v>1056.82</v>
      </c>
      <c r="O265">
        <f>ROUND(ROUND(L265*Source!I167, 6)*SmtRes!DA631, 2)</f>
        <v>88.79</v>
      </c>
      <c r="P265">
        <f>SmtRes!AG631</f>
        <v>0</v>
      </c>
      <c r="Q265">
        <f>SmtRes!DC631</f>
        <v>0</v>
      </c>
      <c r="R265">
        <f>ROUND(ROUND(Q265*Source!I167, 6)*1, 2)</f>
        <v>0</v>
      </c>
      <c r="S265">
        <f>SmtRes!AC631</f>
        <v>0</v>
      </c>
      <c r="T265">
        <f>ROUND(ROUND(Q265*Source!I167, 6)*SmtRes!AK631, 2)</f>
        <v>0</v>
      </c>
      <c r="U265">
        <f>SmtRes!X631</f>
        <v>-757315023</v>
      </c>
      <c r="V265">
        <v>2140223358</v>
      </c>
      <c r="W265">
        <v>-555247323</v>
      </c>
    </row>
    <row r="266" spans="1:23" x14ac:dyDescent="0.2">
      <c r="A266">
        <f>Source!A167</f>
        <v>17</v>
      </c>
      <c r="C266">
        <v>2</v>
      </c>
      <c r="D266">
        <v>0</v>
      </c>
      <c r="E266">
        <f>SmtRes!AV630</f>
        <v>0</v>
      </c>
      <c r="F266" t="str">
        <f>SmtRes!I630</f>
        <v>91.14.02-003</v>
      </c>
      <c r="G266" t="str">
        <f>SmtRes!K630</f>
        <v>Автомобили бортовые, грузоподъемность до 10 т</v>
      </c>
      <c r="H266" t="str">
        <f>SmtRes!O630</f>
        <v>маш.-ч</v>
      </c>
      <c r="I266">
        <f>SmtRes!Y630*Source!I167</f>
        <v>1.1479999999999999</v>
      </c>
      <c r="J266">
        <f>SmtRes!AO630</f>
        <v>1</v>
      </c>
      <c r="K266">
        <f>SmtRes!AF630</f>
        <v>102.48</v>
      </c>
      <c r="L266">
        <f>SmtRes!DB630</f>
        <v>168.07</v>
      </c>
      <c r="M266">
        <f>ROUND(ROUND(L266*Source!I167, 6)*1, 2)</f>
        <v>117.65</v>
      </c>
      <c r="N266">
        <f>SmtRes!AB630</f>
        <v>724.53</v>
      </c>
      <c r="O266">
        <f>ROUND(ROUND(L266*Source!I167, 6)*SmtRes!DA630, 2)</f>
        <v>831.78</v>
      </c>
      <c r="P266">
        <f>SmtRes!AG630</f>
        <v>11.84</v>
      </c>
      <c r="Q266">
        <f>SmtRes!DC630</f>
        <v>19.420000000000002</v>
      </c>
      <c r="R266">
        <f>ROUND(ROUND(Q266*Source!I167, 6)*1, 2)</f>
        <v>13.59</v>
      </c>
      <c r="S266">
        <f>SmtRes!AC630</f>
        <v>11.84</v>
      </c>
      <c r="T266">
        <f>ROUND(ROUND(Q266*Source!I167, 6)*SmtRes!AK630, 2)</f>
        <v>13.59</v>
      </c>
      <c r="U266">
        <f>SmtRes!X630</f>
        <v>1820267133</v>
      </c>
      <c r="V266">
        <v>650552258</v>
      </c>
      <c r="W266">
        <v>570270890</v>
      </c>
    </row>
    <row r="267" spans="1:23" x14ac:dyDescent="0.2">
      <c r="A267">
        <f>Source!A167</f>
        <v>17</v>
      </c>
      <c r="C267">
        <v>2</v>
      </c>
      <c r="D267">
        <v>0</v>
      </c>
      <c r="E267">
        <f>SmtRes!AV629</f>
        <v>0</v>
      </c>
      <c r="F267" t="str">
        <f>SmtRes!I629</f>
        <v>91.07.08-021</v>
      </c>
      <c r="G267" t="str">
        <f>SmtRes!K629</f>
        <v>Растворосмесители для приготовления водоцементных и других растворов 350 л</v>
      </c>
      <c r="H267" t="str">
        <f>SmtRes!O629</f>
        <v>маш.-ч</v>
      </c>
      <c r="I267">
        <f>SmtRes!Y629*Source!I167</f>
        <v>0.16799999999999998</v>
      </c>
      <c r="J267">
        <f>SmtRes!AO629</f>
        <v>1</v>
      </c>
      <c r="K267">
        <f>SmtRes!AF629</f>
        <v>4.1100000000000003</v>
      </c>
      <c r="L267">
        <f>SmtRes!DB629</f>
        <v>0.99</v>
      </c>
      <c r="M267">
        <f>ROUND(ROUND(L267*Source!I167, 6)*1, 2)</f>
        <v>0.69</v>
      </c>
      <c r="N267">
        <f>SmtRes!AB629</f>
        <v>29.06</v>
      </c>
      <c r="O267">
        <f>ROUND(ROUND(L267*Source!I167, 6)*SmtRes!DA629, 2)</f>
        <v>4.9000000000000004</v>
      </c>
      <c r="P267">
        <f>SmtRes!AG629</f>
        <v>0</v>
      </c>
      <c r="Q267">
        <f>SmtRes!DC629</f>
        <v>0</v>
      </c>
      <c r="R267">
        <f>ROUND(ROUND(Q267*Source!I167, 6)*1, 2)</f>
        <v>0</v>
      </c>
      <c r="S267">
        <f>SmtRes!AC629</f>
        <v>0</v>
      </c>
      <c r="T267">
        <f>ROUND(ROUND(Q267*Source!I167, 6)*SmtRes!AK629, 2)</f>
        <v>0</v>
      </c>
      <c r="U267">
        <f>SmtRes!X629</f>
        <v>-566827484</v>
      </c>
      <c r="V267">
        <v>1625709684</v>
      </c>
      <c r="W267">
        <v>-1345160702</v>
      </c>
    </row>
    <row r="268" spans="1:23" x14ac:dyDescent="0.2">
      <c r="A268">
        <f>Source!A167</f>
        <v>17</v>
      </c>
      <c r="C268">
        <v>2</v>
      </c>
      <c r="D268">
        <v>0</v>
      </c>
      <c r="E268">
        <f>SmtRes!AV628</f>
        <v>0</v>
      </c>
      <c r="F268" t="str">
        <f>SmtRes!I628</f>
        <v>91.07.07-042</v>
      </c>
      <c r="G268" t="str">
        <f>SmtRes!K628</f>
        <v>Растворонасосы 3 м3/ч</v>
      </c>
      <c r="H268" t="str">
        <f>SmtRes!O628</f>
        <v>маш.-ч</v>
      </c>
      <c r="I268">
        <f>SmtRes!Y628*Source!I167</f>
        <v>4.1999999999999996E-2</v>
      </c>
      <c r="J268">
        <f>SmtRes!AO628</f>
        <v>1</v>
      </c>
      <c r="K268">
        <f>SmtRes!AF628</f>
        <v>17.16</v>
      </c>
      <c r="L268">
        <f>SmtRes!DB628</f>
        <v>1.03</v>
      </c>
      <c r="M268">
        <f>ROUND(ROUND(L268*Source!I167, 6)*1, 2)</f>
        <v>0.72</v>
      </c>
      <c r="N268">
        <f>SmtRes!AB628</f>
        <v>121.32</v>
      </c>
      <c r="O268">
        <f>ROUND(ROUND(L268*Source!I167, 6)*SmtRes!DA628, 2)</f>
        <v>5.0999999999999996</v>
      </c>
      <c r="P268">
        <f>SmtRes!AG628</f>
        <v>7.83</v>
      </c>
      <c r="Q268">
        <f>SmtRes!DC628</f>
        <v>0.47</v>
      </c>
      <c r="R268">
        <f>ROUND(ROUND(Q268*Source!I167, 6)*1, 2)</f>
        <v>0.33</v>
      </c>
      <c r="S268">
        <f>SmtRes!AC628</f>
        <v>7.83</v>
      </c>
      <c r="T268">
        <f>ROUND(ROUND(Q268*Source!I167, 6)*SmtRes!AK628, 2)</f>
        <v>0.33</v>
      </c>
      <c r="U268">
        <f>SmtRes!X628</f>
        <v>-1029098584</v>
      </c>
      <c r="V268">
        <v>-938288041</v>
      </c>
      <c r="W268">
        <v>-334975790</v>
      </c>
    </row>
    <row r="269" spans="1:23" x14ac:dyDescent="0.2">
      <c r="A269">
        <f>Source!A167</f>
        <v>17</v>
      </c>
      <c r="C269">
        <v>2</v>
      </c>
      <c r="D269">
        <v>0</v>
      </c>
      <c r="E269">
        <f>SmtRes!AV627</f>
        <v>0</v>
      </c>
      <c r="F269" t="str">
        <f>SmtRes!I627</f>
        <v>91.06.05-011</v>
      </c>
      <c r="G269" t="str">
        <f>SmtRes!K627</f>
        <v>Погрузчик, грузоподъемность 5 т</v>
      </c>
      <c r="H269" t="str">
        <f>SmtRes!O627</f>
        <v>маш.-ч</v>
      </c>
      <c r="I269">
        <f>SmtRes!Y627*Source!I167</f>
        <v>0.96599999999999986</v>
      </c>
      <c r="J269">
        <f>SmtRes!AO627</f>
        <v>1</v>
      </c>
      <c r="K269">
        <f>SmtRes!AF627</f>
        <v>93.73</v>
      </c>
      <c r="L269">
        <f>SmtRes!DB627</f>
        <v>129.35</v>
      </c>
      <c r="M269">
        <f>ROUND(ROUND(L269*Source!I167, 6)*1, 2)</f>
        <v>90.55</v>
      </c>
      <c r="N269">
        <f>SmtRes!AB627</f>
        <v>662.67</v>
      </c>
      <c r="O269">
        <f>ROUND(ROUND(L269*Source!I167, 6)*SmtRes!DA627, 2)</f>
        <v>640.15</v>
      </c>
      <c r="P269">
        <f>SmtRes!AG627</f>
        <v>8.82</v>
      </c>
      <c r="Q269">
        <f>SmtRes!DC627</f>
        <v>12.17</v>
      </c>
      <c r="R269">
        <f>ROUND(ROUND(Q269*Source!I167, 6)*1, 2)</f>
        <v>8.52</v>
      </c>
      <c r="S269">
        <f>SmtRes!AC627</f>
        <v>8.82</v>
      </c>
      <c r="T269">
        <f>ROUND(ROUND(Q269*Source!I167, 6)*SmtRes!AK627, 2)</f>
        <v>8.52</v>
      </c>
      <c r="U269">
        <f>SmtRes!X627</f>
        <v>-1700234874</v>
      </c>
      <c r="V269">
        <v>896143280</v>
      </c>
      <c r="W269">
        <v>1168062172</v>
      </c>
    </row>
    <row r="270" spans="1:23" x14ac:dyDescent="0.2">
      <c r="A270">
        <f>Source!A167</f>
        <v>17</v>
      </c>
      <c r="C270">
        <v>1</v>
      </c>
      <c r="D270">
        <v>0</v>
      </c>
      <c r="E270">
        <f>SmtRes!AV625</f>
        <v>1</v>
      </c>
      <c r="F270" t="str">
        <f>SmtRes!I625</f>
        <v>1-100-54-82</v>
      </c>
      <c r="G270" t="str">
        <f>SmtRes!K625</f>
        <v>Рабочий среднего разряда 5.4</v>
      </c>
      <c r="H270" t="str">
        <f>SmtRes!O625</f>
        <v>чел.-ч.</v>
      </c>
      <c r="I270">
        <f>SmtRes!Y625*Source!I167</f>
        <v>4.13</v>
      </c>
      <c r="J270">
        <f>SmtRes!AO625</f>
        <v>1</v>
      </c>
      <c r="K270">
        <f>SmtRes!AH625</f>
        <v>10.55</v>
      </c>
      <c r="L270">
        <f>SmtRes!DB625</f>
        <v>62.25</v>
      </c>
      <c r="M270">
        <f>ROUND(ROUND(L270*Source!I167, 6)*1, 2)</f>
        <v>43.58</v>
      </c>
      <c r="N270">
        <f>SmtRes!AD625</f>
        <v>74.59</v>
      </c>
      <c r="O270">
        <f>ROUND(ROUND(L270*Source!I167, 6)*SmtRes!DA625, 2)</f>
        <v>308.08</v>
      </c>
      <c r="P270">
        <f>SmtRes!AG625</f>
        <v>0</v>
      </c>
      <c r="Q270">
        <f>SmtRes!DC625</f>
        <v>0</v>
      </c>
      <c r="R270">
        <f>ROUND(ROUND(Q270*Source!I167, 6)*1, 2)</f>
        <v>0</v>
      </c>
      <c r="S270">
        <f>SmtRes!AC625</f>
        <v>0</v>
      </c>
      <c r="T270">
        <f>ROUND(ROUND(Q270*Source!I167, 6)*SmtRes!AK625, 2)</f>
        <v>0</v>
      </c>
      <c r="U270">
        <f>SmtRes!X625</f>
        <v>399944022</v>
      </c>
      <c r="V270">
        <v>1403786620</v>
      </c>
      <c r="W270">
        <v>1513634720</v>
      </c>
    </row>
    <row r="271" spans="1:23" x14ac:dyDescent="0.2">
      <c r="A271">
        <f>Source!A169</f>
        <v>17</v>
      </c>
      <c r="C271">
        <v>3</v>
      </c>
      <c r="D271">
        <f>Source!BI169</f>
        <v>1</v>
      </c>
      <c r="E271">
        <f>Source!FS169</f>
        <v>0</v>
      </c>
      <c r="F271" t="str">
        <f>Source!F169</f>
        <v>06.1.02.02-0001</v>
      </c>
      <c r="G271" t="str">
        <f>Source!G169</f>
        <v>Лом кирпича глиняного обыкновенного</v>
      </c>
      <c r="H271" t="str">
        <f>Source!H169</f>
        <v>м3</v>
      </c>
      <c r="I271">
        <f>Source!I169</f>
        <v>0.71399999999999997</v>
      </c>
      <c r="J271">
        <v>1</v>
      </c>
      <c r="K271">
        <f>Source!AC169</f>
        <v>358.48</v>
      </c>
      <c r="M271">
        <f>ROUND(K271*I271, 2)</f>
        <v>255.95</v>
      </c>
      <c r="N271">
        <f>Source!AC169*IF(Source!BC169&lt;&gt; 0, Source!BC169, 1)</f>
        <v>2534.4536000000003</v>
      </c>
      <c r="O271">
        <f>ROUND(N271*I271, 2)</f>
        <v>1809.6</v>
      </c>
      <c r="P271">
        <f>Source!AE169</f>
        <v>0</v>
      </c>
      <c r="R271">
        <f>ROUND(P271*I271, 2)</f>
        <v>0</v>
      </c>
      <c r="S271">
        <f>Source!AE169*IF(Source!BS169&lt;&gt; 0, Source!BS169, 1)</f>
        <v>0</v>
      </c>
      <c r="T271">
        <f>ROUND(S271*I271, 2)</f>
        <v>0</v>
      </c>
      <c r="U271">
        <f>Source!GF169</f>
        <v>26174291</v>
      </c>
      <c r="V271">
        <v>-1222890884</v>
      </c>
      <c r="W271">
        <v>537832592</v>
      </c>
    </row>
    <row r="272" spans="1:23" x14ac:dyDescent="0.2">
      <c r="A272">
        <f>Source!A171</f>
        <v>17</v>
      </c>
      <c r="C272">
        <v>3</v>
      </c>
      <c r="D272">
        <v>0</v>
      </c>
      <c r="E272">
        <f>SmtRes!AV648</f>
        <v>0</v>
      </c>
      <c r="F272" t="str">
        <f>SmtRes!I648</f>
        <v>17.4.03.01-0012</v>
      </c>
      <c r="G272" t="str">
        <f>SmtRes!K648</f>
        <v>Мертели огнеупорные алюмосиликатные марки МШ-42</v>
      </c>
      <c r="H272" t="str">
        <f>SmtRes!O648</f>
        <v>т</v>
      </c>
      <c r="I272">
        <f>SmtRes!Y648*Source!I171</f>
        <v>0.125</v>
      </c>
      <c r="J272">
        <f>SmtRes!AO648</f>
        <v>1</v>
      </c>
      <c r="K272">
        <f>SmtRes!AE648</f>
        <v>1029.26</v>
      </c>
      <c r="L272">
        <f>SmtRes!DB648</f>
        <v>257.32</v>
      </c>
      <c r="M272">
        <f>ROUND(ROUND(L272*Source!I171, 6)*1, 2)</f>
        <v>128.66</v>
      </c>
      <c r="N272">
        <f>SmtRes!AA648</f>
        <v>7276.87</v>
      </c>
      <c r="O272">
        <f>ROUND(ROUND(L272*Source!I171, 6)*SmtRes!DA648, 2)</f>
        <v>909.63</v>
      </c>
      <c r="P272">
        <f>SmtRes!AG648</f>
        <v>0</v>
      </c>
      <c r="Q272">
        <f>SmtRes!DC648</f>
        <v>0</v>
      </c>
      <c r="R272">
        <f>ROUND(ROUND(Q272*Source!I171, 6)*1, 2)</f>
        <v>0</v>
      </c>
      <c r="S272">
        <f>SmtRes!AC648</f>
        <v>0</v>
      </c>
      <c r="T272">
        <f>ROUND(ROUND(Q272*Source!I171, 6)*SmtRes!AK648, 2)</f>
        <v>0</v>
      </c>
      <c r="U272">
        <f>SmtRes!X648</f>
        <v>-521072852</v>
      </c>
      <c r="V272">
        <v>1999812137</v>
      </c>
      <c r="W272">
        <v>1145136418</v>
      </c>
    </row>
    <row r="273" spans="1:23" x14ac:dyDescent="0.2">
      <c r="A273">
        <f>Source!A171</f>
        <v>17</v>
      </c>
      <c r="C273">
        <v>3</v>
      </c>
      <c r="D273">
        <v>0</v>
      </c>
      <c r="E273">
        <f>SmtRes!AV647</f>
        <v>0</v>
      </c>
      <c r="F273" t="str">
        <f>SmtRes!I647</f>
        <v>17.1.02.05-0031</v>
      </c>
      <c r="G273" t="str">
        <f>SmtRes!K647</f>
        <v>Лом кирпича шамотного</v>
      </c>
      <c r="H273" t="str">
        <f>SmtRes!O647</f>
        <v>т</v>
      </c>
      <c r="I273">
        <f>SmtRes!Y647*Source!I171</f>
        <v>0.85</v>
      </c>
      <c r="J273">
        <f>SmtRes!AO647</f>
        <v>1</v>
      </c>
      <c r="K273">
        <f>SmtRes!AE647</f>
        <v>634.21</v>
      </c>
      <c r="L273">
        <f>SmtRes!DB647</f>
        <v>1078.1600000000001</v>
      </c>
      <c r="M273">
        <f>ROUND(ROUND(L273*Source!I171, 6)*1, 2)</f>
        <v>539.08000000000004</v>
      </c>
      <c r="N273">
        <f>SmtRes!AA647</f>
        <v>4483.8599999999997</v>
      </c>
      <c r="O273">
        <f>ROUND(ROUND(L273*Source!I171, 6)*SmtRes!DA647, 2)</f>
        <v>3811.3</v>
      </c>
      <c r="P273">
        <f>SmtRes!AG647</f>
        <v>0</v>
      </c>
      <c r="Q273">
        <f>SmtRes!DC647</f>
        <v>0</v>
      </c>
      <c r="R273">
        <f>ROUND(ROUND(Q273*Source!I171, 6)*1, 2)</f>
        <v>0</v>
      </c>
      <c r="S273">
        <f>SmtRes!AC647</f>
        <v>0</v>
      </c>
      <c r="T273">
        <f>ROUND(ROUND(Q273*Source!I171, 6)*SmtRes!AK647, 2)</f>
        <v>0</v>
      </c>
      <c r="U273">
        <f>SmtRes!X647</f>
        <v>1525148268</v>
      </c>
      <c r="V273">
        <v>-1845492562</v>
      </c>
      <c r="W273">
        <v>-1406252395</v>
      </c>
    </row>
    <row r="274" spans="1:23" x14ac:dyDescent="0.2">
      <c r="A274">
        <f>Source!A171</f>
        <v>17</v>
      </c>
      <c r="C274">
        <v>2</v>
      </c>
      <c r="D274">
        <v>0</v>
      </c>
      <c r="E274">
        <f>SmtRes!AV646</f>
        <v>0</v>
      </c>
      <c r="F274" t="str">
        <f>SmtRes!I646</f>
        <v>91.14.02-003</v>
      </c>
      <c r="G274" t="str">
        <f>SmtRes!K646</f>
        <v>Автомобили бортовые, грузоподъемность до 10 т</v>
      </c>
      <c r="H274" t="str">
        <f>SmtRes!O646</f>
        <v>маш.-ч</v>
      </c>
      <c r="I274">
        <f>SmtRes!Y646*Source!I171</f>
        <v>0.82</v>
      </c>
      <c r="J274">
        <f>SmtRes!AO646</f>
        <v>1</v>
      </c>
      <c r="K274">
        <f>SmtRes!AF646</f>
        <v>102.48</v>
      </c>
      <c r="L274">
        <f>SmtRes!DB646</f>
        <v>168.07</v>
      </c>
      <c r="M274">
        <f>ROUND(ROUND(L274*Source!I171, 6)*1, 2)</f>
        <v>84.04</v>
      </c>
      <c r="N274">
        <f>SmtRes!AB646</f>
        <v>724.53</v>
      </c>
      <c r="O274">
        <f>ROUND(ROUND(L274*Source!I171, 6)*SmtRes!DA646, 2)</f>
        <v>594.13</v>
      </c>
      <c r="P274">
        <f>SmtRes!AG646</f>
        <v>11.84</v>
      </c>
      <c r="Q274">
        <f>SmtRes!DC646</f>
        <v>19.420000000000002</v>
      </c>
      <c r="R274">
        <f>ROUND(ROUND(Q274*Source!I171, 6)*1, 2)</f>
        <v>9.7100000000000009</v>
      </c>
      <c r="S274">
        <f>SmtRes!AC646</f>
        <v>11.84</v>
      </c>
      <c r="T274">
        <f>ROUND(ROUND(Q274*Source!I171, 6)*SmtRes!AK646, 2)</f>
        <v>9.7100000000000009</v>
      </c>
      <c r="U274">
        <f>SmtRes!X646</f>
        <v>1820267133</v>
      </c>
      <c r="V274">
        <v>650552258</v>
      </c>
      <c r="W274">
        <v>570270890</v>
      </c>
    </row>
    <row r="275" spans="1:23" x14ac:dyDescent="0.2">
      <c r="A275">
        <f>Source!A171</f>
        <v>17</v>
      </c>
      <c r="C275">
        <v>2</v>
      </c>
      <c r="D275">
        <v>0</v>
      </c>
      <c r="E275">
        <f>SmtRes!AV645</f>
        <v>0</v>
      </c>
      <c r="F275" t="str">
        <f>SmtRes!I645</f>
        <v>91.07.08-021</v>
      </c>
      <c r="G275" t="str">
        <f>SmtRes!K645</f>
        <v>Растворосмесители для приготовления водоцементных и других растворов 350 л</v>
      </c>
      <c r="H275" t="str">
        <f>SmtRes!O645</f>
        <v>маш.-ч</v>
      </c>
      <c r="I275">
        <f>SmtRes!Y645*Source!I171</f>
        <v>0.14499999999999999</v>
      </c>
      <c r="J275">
        <f>SmtRes!AO645</f>
        <v>1</v>
      </c>
      <c r="K275">
        <f>SmtRes!AF645</f>
        <v>4.1100000000000003</v>
      </c>
      <c r="L275">
        <f>SmtRes!DB645</f>
        <v>1.19</v>
      </c>
      <c r="M275">
        <f>ROUND(ROUND(L275*Source!I171, 6)*1, 2)</f>
        <v>0.6</v>
      </c>
      <c r="N275">
        <f>SmtRes!AB645</f>
        <v>29.06</v>
      </c>
      <c r="O275">
        <f>ROUND(ROUND(L275*Source!I171, 6)*SmtRes!DA645, 2)</f>
        <v>4.21</v>
      </c>
      <c r="P275">
        <f>SmtRes!AG645</f>
        <v>0</v>
      </c>
      <c r="Q275">
        <f>SmtRes!DC645</f>
        <v>0</v>
      </c>
      <c r="R275">
        <f>ROUND(ROUND(Q275*Source!I171, 6)*1, 2)</f>
        <v>0</v>
      </c>
      <c r="S275">
        <f>SmtRes!AC645</f>
        <v>0</v>
      </c>
      <c r="T275">
        <f>ROUND(ROUND(Q275*Source!I171, 6)*SmtRes!AK645, 2)</f>
        <v>0</v>
      </c>
      <c r="U275">
        <f>SmtRes!X645</f>
        <v>-566827484</v>
      </c>
      <c r="V275">
        <v>1625709684</v>
      </c>
      <c r="W275">
        <v>-1345160702</v>
      </c>
    </row>
    <row r="276" spans="1:23" x14ac:dyDescent="0.2">
      <c r="A276">
        <f>Source!A171</f>
        <v>17</v>
      </c>
      <c r="C276">
        <v>2</v>
      </c>
      <c r="D276">
        <v>0</v>
      </c>
      <c r="E276">
        <f>SmtRes!AV644</f>
        <v>0</v>
      </c>
      <c r="F276" t="str">
        <f>SmtRes!I644</f>
        <v>91.07.07-042</v>
      </c>
      <c r="G276" t="str">
        <f>SmtRes!K644</f>
        <v>Растворонасосы 3 м3/ч</v>
      </c>
      <c r="H276" t="str">
        <f>SmtRes!O644</f>
        <v>маш.-ч</v>
      </c>
      <c r="I276">
        <f>SmtRes!Y644*Source!I171</f>
        <v>1.4999999999999999E-2</v>
      </c>
      <c r="J276">
        <f>SmtRes!AO644</f>
        <v>1</v>
      </c>
      <c r="K276">
        <f>SmtRes!AF644</f>
        <v>17.16</v>
      </c>
      <c r="L276">
        <f>SmtRes!DB644</f>
        <v>0.51</v>
      </c>
      <c r="M276">
        <f>ROUND(ROUND(L276*Source!I171, 6)*1, 2)</f>
        <v>0.26</v>
      </c>
      <c r="N276">
        <f>SmtRes!AB644</f>
        <v>121.32</v>
      </c>
      <c r="O276">
        <f>ROUND(ROUND(L276*Source!I171, 6)*SmtRes!DA644, 2)</f>
        <v>1.8</v>
      </c>
      <c r="P276">
        <f>SmtRes!AG644</f>
        <v>7.83</v>
      </c>
      <c r="Q276">
        <f>SmtRes!DC644</f>
        <v>0.23</v>
      </c>
      <c r="R276">
        <f>ROUND(ROUND(Q276*Source!I171, 6)*1, 2)</f>
        <v>0.12</v>
      </c>
      <c r="S276">
        <f>SmtRes!AC644</f>
        <v>7.83</v>
      </c>
      <c r="T276">
        <f>ROUND(ROUND(Q276*Source!I171, 6)*SmtRes!AK644, 2)</f>
        <v>0.12</v>
      </c>
      <c r="U276">
        <f>SmtRes!X644</f>
        <v>-1029098584</v>
      </c>
      <c r="V276">
        <v>-938288041</v>
      </c>
      <c r="W276">
        <v>-334975790</v>
      </c>
    </row>
    <row r="277" spans="1:23" x14ac:dyDescent="0.2">
      <c r="A277">
        <f>Source!A171</f>
        <v>17</v>
      </c>
      <c r="C277">
        <v>2</v>
      </c>
      <c r="D277">
        <v>0</v>
      </c>
      <c r="E277">
        <f>SmtRes!AV643</f>
        <v>0</v>
      </c>
      <c r="F277" t="str">
        <f>SmtRes!I643</f>
        <v>91.06.05-011</v>
      </c>
      <c r="G277" t="str">
        <f>SmtRes!K643</f>
        <v>Погрузчик, грузоподъемность 5 т</v>
      </c>
      <c r="H277" t="str">
        <f>SmtRes!O643</f>
        <v>маш.-ч</v>
      </c>
      <c r="I277">
        <f>SmtRes!Y643*Source!I171</f>
        <v>0.68500000000000005</v>
      </c>
      <c r="J277">
        <f>SmtRes!AO643</f>
        <v>1</v>
      </c>
      <c r="K277">
        <f>SmtRes!AF643</f>
        <v>93.73</v>
      </c>
      <c r="L277">
        <f>SmtRes!DB643</f>
        <v>128.41</v>
      </c>
      <c r="M277">
        <f>ROUND(ROUND(L277*Source!I171, 6)*1, 2)</f>
        <v>64.209999999999994</v>
      </c>
      <c r="N277">
        <f>SmtRes!AB643</f>
        <v>662.67</v>
      </c>
      <c r="O277">
        <f>ROUND(ROUND(L277*Source!I171, 6)*SmtRes!DA643, 2)</f>
        <v>453.93</v>
      </c>
      <c r="P277">
        <f>SmtRes!AG643</f>
        <v>8.82</v>
      </c>
      <c r="Q277">
        <f>SmtRes!DC643</f>
        <v>12.08</v>
      </c>
      <c r="R277">
        <f>ROUND(ROUND(Q277*Source!I171, 6)*1, 2)</f>
        <v>6.04</v>
      </c>
      <c r="S277">
        <f>SmtRes!AC643</f>
        <v>8.82</v>
      </c>
      <c r="T277">
        <f>ROUND(ROUND(Q277*Source!I171, 6)*SmtRes!AK643, 2)</f>
        <v>6.04</v>
      </c>
      <c r="U277">
        <f>SmtRes!X643</f>
        <v>-1700234874</v>
      </c>
      <c r="V277">
        <v>896143280</v>
      </c>
      <c r="W277">
        <v>1168062172</v>
      </c>
    </row>
    <row r="278" spans="1:23" x14ac:dyDescent="0.2">
      <c r="A278">
        <f>Source!A171</f>
        <v>17</v>
      </c>
      <c r="C278">
        <v>1</v>
      </c>
      <c r="D278">
        <v>0</v>
      </c>
      <c r="E278">
        <f>SmtRes!AV641</f>
        <v>1</v>
      </c>
      <c r="F278" t="str">
        <f>SmtRes!I641</f>
        <v>1-100-54-82</v>
      </c>
      <c r="G278" t="str">
        <f>SmtRes!K641</f>
        <v>Рабочий среднего разряда 5.4</v>
      </c>
      <c r="H278" t="str">
        <f>SmtRes!O641</f>
        <v>чел.-ч.</v>
      </c>
      <c r="I278">
        <f>SmtRes!Y641*Source!I171</f>
        <v>2.9449999999999998</v>
      </c>
      <c r="J278">
        <f>SmtRes!AO641</f>
        <v>1</v>
      </c>
      <c r="K278">
        <f>SmtRes!AH641</f>
        <v>10.55</v>
      </c>
      <c r="L278">
        <f>SmtRes!DB641</f>
        <v>62.14</v>
      </c>
      <c r="M278">
        <f>ROUND(ROUND(L278*Source!I171, 6)*1, 2)</f>
        <v>31.07</v>
      </c>
      <c r="N278">
        <f>SmtRes!AD641</f>
        <v>74.59</v>
      </c>
      <c r="O278">
        <f>ROUND(ROUND(L278*Source!I171, 6)*SmtRes!DA641, 2)</f>
        <v>219.66</v>
      </c>
      <c r="P278">
        <f>SmtRes!AG641</f>
        <v>0</v>
      </c>
      <c r="Q278">
        <f>SmtRes!DC641</f>
        <v>0</v>
      </c>
      <c r="R278">
        <f>ROUND(ROUND(Q278*Source!I171, 6)*1, 2)</f>
        <v>0</v>
      </c>
      <c r="S278">
        <f>SmtRes!AC641</f>
        <v>0</v>
      </c>
      <c r="T278">
        <f>ROUND(ROUND(Q278*Source!I171, 6)*SmtRes!AK641, 2)</f>
        <v>0</v>
      </c>
      <c r="U278">
        <f>SmtRes!X641</f>
        <v>399944022</v>
      </c>
      <c r="V278">
        <v>1403786620</v>
      </c>
      <c r="W278">
        <v>1513634720</v>
      </c>
    </row>
    <row r="279" spans="1:23" x14ac:dyDescent="0.2">
      <c r="A279">
        <f>Source!A173</f>
        <v>17</v>
      </c>
      <c r="C279">
        <v>3</v>
      </c>
      <c r="D279">
        <v>0</v>
      </c>
      <c r="E279">
        <f>SmtRes!AV658</f>
        <v>0</v>
      </c>
      <c r="F279" t="str">
        <f>SmtRes!I658</f>
        <v>01.1.02.04-0011</v>
      </c>
      <c r="G279" t="str">
        <f>SmtRes!K658</f>
        <v>Картон асбестовый общего назначения марки КАОН-1 толщиной 2 мм</v>
      </c>
      <c r="H279" t="str">
        <f>SmtRes!O658</f>
        <v>т</v>
      </c>
      <c r="I279">
        <f>SmtRes!Y658*Source!I173</f>
        <v>0.36503999999999998</v>
      </c>
      <c r="J279">
        <f>SmtRes!AO658</f>
        <v>1</v>
      </c>
      <c r="K279">
        <f>SmtRes!AE658</f>
        <v>10813.53</v>
      </c>
      <c r="L279">
        <f>SmtRes!DB658</f>
        <v>1124.6099999999999</v>
      </c>
      <c r="M279">
        <f>ROUND(ROUND(L279*Source!I173, 6)*1, 2)</f>
        <v>3947.38</v>
      </c>
      <c r="N279">
        <f>SmtRes!AA658</f>
        <v>76451.66</v>
      </c>
      <c r="O279">
        <f>ROUND(ROUND(L279*Source!I173, 6)*SmtRes!DA658, 2)</f>
        <v>27907.98</v>
      </c>
      <c r="P279">
        <f>SmtRes!AG658</f>
        <v>0</v>
      </c>
      <c r="Q279">
        <f>SmtRes!DC658</f>
        <v>0</v>
      </c>
      <c r="R279">
        <f>ROUND(ROUND(Q279*Source!I173, 6)*1, 2)</f>
        <v>0</v>
      </c>
      <c r="S279">
        <f>SmtRes!AC658</f>
        <v>0</v>
      </c>
      <c r="T279">
        <f>ROUND(ROUND(Q279*Source!I173, 6)*SmtRes!AK658, 2)</f>
        <v>0</v>
      </c>
      <c r="U279">
        <f>SmtRes!X658</f>
        <v>1336634466</v>
      </c>
      <c r="V279">
        <v>-1179679475</v>
      </c>
      <c r="W279">
        <v>1864151244</v>
      </c>
    </row>
    <row r="280" spans="1:23" x14ac:dyDescent="0.2">
      <c r="A280">
        <f>Source!A173</f>
        <v>17</v>
      </c>
      <c r="C280">
        <v>2</v>
      </c>
      <c r="D280">
        <v>0</v>
      </c>
      <c r="E280">
        <f>SmtRes!AV657</f>
        <v>0</v>
      </c>
      <c r="F280" t="str">
        <f>SmtRes!I657</f>
        <v>91.14.02-003</v>
      </c>
      <c r="G280" t="str">
        <f>SmtRes!K657</f>
        <v>Автомобили бортовые, грузоподъемность до 10 т</v>
      </c>
      <c r="H280" t="str">
        <f>SmtRes!O657</f>
        <v>маш.-ч</v>
      </c>
      <c r="I280">
        <f>SmtRes!Y657*Source!I173</f>
        <v>0.21059999999999998</v>
      </c>
      <c r="J280">
        <f>SmtRes!AO657</f>
        <v>1</v>
      </c>
      <c r="K280">
        <f>SmtRes!AF657</f>
        <v>102.48</v>
      </c>
      <c r="L280">
        <f>SmtRes!DB657</f>
        <v>6.15</v>
      </c>
      <c r="M280">
        <f>ROUND(ROUND(L280*Source!I173, 6)*1, 2)</f>
        <v>21.59</v>
      </c>
      <c r="N280">
        <f>SmtRes!AB657</f>
        <v>724.53</v>
      </c>
      <c r="O280">
        <f>ROUND(ROUND(L280*Source!I173, 6)*SmtRes!DA657, 2)</f>
        <v>152.62</v>
      </c>
      <c r="P280">
        <f>SmtRes!AG657</f>
        <v>11.84</v>
      </c>
      <c r="Q280">
        <f>SmtRes!DC657</f>
        <v>0.71</v>
      </c>
      <c r="R280">
        <f>ROUND(ROUND(Q280*Source!I173, 6)*1, 2)</f>
        <v>2.4900000000000002</v>
      </c>
      <c r="S280">
        <f>SmtRes!AC657</f>
        <v>11.84</v>
      </c>
      <c r="T280">
        <f>ROUND(ROUND(Q280*Source!I173, 6)*SmtRes!AK657, 2)</f>
        <v>2.4900000000000002</v>
      </c>
      <c r="U280">
        <f>SmtRes!X657</f>
        <v>1820267133</v>
      </c>
      <c r="V280">
        <v>650552258</v>
      </c>
      <c r="W280">
        <v>570270890</v>
      </c>
    </row>
    <row r="281" spans="1:23" x14ac:dyDescent="0.2">
      <c r="A281">
        <f>Source!A173</f>
        <v>17</v>
      </c>
      <c r="C281">
        <v>2</v>
      </c>
      <c r="D281">
        <v>0</v>
      </c>
      <c r="E281">
        <f>SmtRes!AV656</f>
        <v>0</v>
      </c>
      <c r="F281" t="str">
        <f>SmtRes!I656</f>
        <v>91.06.05-011</v>
      </c>
      <c r="G281" t="str">
        <f>SmtRes!K656</f>
        <v>Погрузчик, грузоподъемность 5 т</v>
      </c>
      <c r="H281" t="str">
        <f>SmtRes!O656</f>
        <v>маш.-ч</v>
      </c>
      <c r="I281">
        <f>SmtRes!Y656*Source!I173</f>
        <v>0.10529999999999999</v>
      </c>
      <c r="J281">
        <f>SmtRes!AO656</f>
        <v>1</v>
      </c>
      <c r="K281">
        <f>SmtRes!AF656</f>
        <v>93.73</v>
      </c>
      <c r="L281">
        <f>SmtRes!DB656</f>
        <v>2.81</v>
      </c>
      <c r="M281">
        <f>ROUND(ROUND(L281*Source!I173, 6)*1, 2)</f>
        <v>9.86</v>
      </c>
      <c r="N281">
        <f>SmtRes!AB656</f>
        <v>662.67</v>
      </c>
      <c r="O281">
        <f>ROUND(ROUND(L281*Source!I173, 6)*SmtRes!DA656, 2)</f>
        <v>69.73</v>
      </c>
      <c r="P281">
        <f>SmtRes!AG656</f>
        <v>8.82</v>
      </c>
      <c r="Q281">
        <f>SmtRes!DC656</f>
        <v>0.26</v>
      </c>
      <c r="R281">
        <f>ROUND(ROUND(Q281*Source!I173, 6)*1, 2)</f>
        <v>0.91</v>
      </c>
      <c r="S281">
        <f>SmtRes!AC656</f>
        <v>8.82</v>
      </c>
      <c r="T281">
        <f>ROUND(ROUND(Q281*Source!I173, 6)*SmtRes!AK656, 2)</f>
        <v>0.91</v>
      </c>
      <c r="U281">
        <f>SmtRes!X656</f>
        <v>-1700234874</v>
      </c>
      <c r="V281">
        <v>896143280</v>
      </c>
      <c r="W281">
        <v>1168062172</v>
      </c>
    </row>
    <row r="282" spans="1:23" x14ac:dyDescent="0.2">
      <c r="A282">
        <f>Source!A173</f>
        <v>17</v>
      </c>
      <c r="C282">
        <v>1</v>
      </c>
      <c r="D282">
        <v>0</v>
      </c>
      <c r="E282">
        <f>SmtRes!AV654</f>
        <v>1</v>
      </c>
      <c r="F282" t="str">
        <f>SmtRes!I654</f>
        <v>1-100-30-82</v>
      </c>
      <c r="G282" t="str">
        <f>SmtRes!K654</f>
        <v>Рабочий среднего разряда 3</v>
      </c>
      <c r="H282" t="str">
        <f>SmtRes!O654</f>
        <v>чел.-ч.</v>
      </c>
      <c r="I282">
        <f>SmtRes!Y654*Source!I173</f>
        <v>15.830099999999998</v>
      </c>
      <c r="J282">
        <f>SmtRes!AO654</f>
        <v>1</v>
      </c>
      <c r="K282">
        <f>SmtRes!AH654</f>
        <v>7.61</v>
      </c>
      <c r="L282">
        <f>SmtRes!DB654</f>
        <v>34.32</v>
      </c>
      <c r="M282">
        <f>ROUND(ROUND(L282*Source!I173, 6)*1, 2)</f>
        <v>120.46</v>
      </c>
      <c r="N282">
        <f>SmtRes!AD654</f>
        <v>53.8</v>
      </c>
      <c r="O282">
        <f>ROUND(ROUND(L282*Source!I173, 6)*SmtRes!DA654, 2)</f>
        <v>851.67</v>
      </c>
      <c r="P282">
        <f>SmtRes!AG654</f>
        <v>0</v>
      </c>
      <c r="Q282">
        <f>SmtRes!DC654</f>
        <v>0</v>
      </c>
      <c r="R282">
        <f>ROUND(ROUND(Q282*Source!I173, 6)*1, 2)</f>
        <v>0</v>
      </c>
      <c r="S282">
        <f>SmtRes!AC654</f>
        <v>0</v>
      </c>
      <c r="T282">
        <f>ROUND(ROUND(Q282*Source!I173, 6)*SmtRes!AK654, 2)</f>
        <v>0</v>
      </c>
      <c r="U282">
        <f>SmtRes!X654</f>
        <v>1777410698</v>
      </c>
      <c r="V282">
        <v>-1470322159</v>
      </c>
      <c r="W282">
        <v>-589380440</v>
      </c>
    </row>
    <row r="283" spans="1:23" x14ac:dyDescent="0.2">
      <c r="A283">
        <f>Source!A175</f>
        <v>17</v>
      </c>
      <c r="C283">
        <v>3</v>
      </c>
      <c r="D283">
        <v>0</v>
      </c>
      <c r="E283">
        <f>SmtRes!AV668</f>
        <v>0</v>
      </c>
      <c r="F283" t="str">
        <f>SmtRes!I668</f>
        <v>01.1.01.09-0021</v>
      </c>
      <c r="G283" t="str">
        <f>SmtRes!K668</f>
        <v>Шнур асбестовый общего назначения марки ШАОН диаметром 0,7 мм</v>
      </c>
      <c r="H283" t="str">
        <f>SmtRes!O668</f>
        <v>т</v>
      </c>
      <c r="I283">
        <f>SmtRes!Y668*Source!I175</f>
        <v>0.14175000000000001</v>
      </c>
      <c r="J283">
        <f>SmtRes!AO668</f>
        <v>1</v>
      </c>
      <c r="K283">
        <f>SmtRes!AE668</f>
        <v>83126.97</v>
      </c>
      <c r="L283">
        <f>SmtRes!DB668</f>
        <v>8728.33</v>
      </c>
      <c r="M283">
        <f>ROUND(ROUND(L283*Source!I175, 6)*1, 2)</f>
        <v>11783.25</v>
      </c>
      <c r="N283">
        <f>SmtRes!AA668</f>
        <v>587707.68000000005</v>
      </c>
      <c r="O283">
        <f>ROUND(ROUND(L283*Source!I175, 6)*SmtRes!DA668, 2)</f>
        <v>83307.55</v>
      </c>
      <c r="P283">
        <f>SmtRes!AG668</f>
        <v>0</v>
      </c>
      <c r="Q283">
        <f>SmtRes!DC668</f>
        <v>0</v>
      </c>
      <c r="R283">
        <f>ROUND(ROUND(Q283*Source!I175, 6)*1, 2)</f>
        <v>0</v>
      </c>
      <c r="S283">
        <f>SmtRes!AC668</f>
        <v>0</v>
      </c>
      <c r="T283">
        <f>ROUND(ROUND(Q283*Source!I175, 6)*SmtRes!AK668, 2)</f>
        <v>0</v>
      </c>
      <c r="U283">
        <f>SmtRes!X668</f>
        <v>-942752695</v>
      </c>
      <c r="V283">
        <v>534508701</v>
      </c>
      <c r="W283">
        <v>-533247630</v>
      </c>
    </row>
    <row r="284" spans="1:23" x14ac:dyDescent="0.2">
      <c r="A284">
        <f>Source!A175</f>
        <v>17</v>
      </c>
      <c r="C284">
        <v>2</v>
      </c>
      <c r="D284">
        <v>0</v>
      </c>
      <c r="E284">
        <f>SmtRes!AV667</f>
        <v>0</v>
      </c>
      <c r="F284" t="str">
        <f>SmtRes!I667</f>
        <v>91.14.02-003</v>
      </c>
      <c r="G284" t="str">
        <f>SmtRes!K667</f>
        <v>Автомобили бортовые, грузоподъемность до 10 т</v>
      </c>
      <c r="H284" t="str">
        <f>SmtRes!O667</f>
        <v>маш.-ч</v>
      </c>
      <c r="I284">
        <f>SmtRes!Y667*Source!I175</f>
        <v>8.1000000000000003E-2</v>
      </c>
      <c r="J284">
        <f>SmtRes!AO667</f>
        <v>1</v>
      </c>
      <c r="K284">
        <f>SmtRes!AF667</f>
        <v>102.48</v>
      </c>
      <c r="L284">
        <f>SmtRes!DB667</f>
        <v>6.15</v>
      </c>
      <c r="M284">
        <f>ROUND(ROUND(L284*Source!I175, 6)*1, 2)</f>
        <v>8.3000000000000007</v>
      </c>
      <c r="N284">
        <f>SmtRes!AB667</f>
        <v>724.53</v>
      </c>
      <c r="O284">
        <f>ROUND(ROUND(L284*Source!I175, 6)*SmtRes!DA667, 2)</f>
        <v>58.7</v>
      </c>
      <c r="P284">
        <f>SmtRes!AG667</f>
        <v>11.84</v>
      </c>
      <c r="Q284">
        <f>SmtRes!DC667</f>
        <v>0.71</v>
      </c>
      <c r="R284">
        <f>ROUND(ROUND(Q284*Source!I175, 6)*1, 2)</f>
        <v>0.96</v>
      </c>
      <c r="S284">
        <f>SmtRes!AC667</f>
        <v>11.84</v>
      </c>
      <c r="T284">
        <f>ROUND(ROUND(Q284*Source!I175, 6)*SmtRes!AK667, 2)</f>
        <v>0.96</v>
      </c>
      <c r="U284">
        <f>SmtRes!X667</f>
        <v>1820267133</v>
      </c>
      <c r="V284">
        <v>650552258</v>
      </c>
      <c r="W284">
        <v>570270890</v>
      </c>
    </row>
    <row r="285" spans="1:23" x14ac:dyDescent="0.2">
      <c r="A285">
        <f>Source!A175</f>
        <v>17</v>
      </c>
      <c r="C285">
        <v>2</v>
      </c>
      <c r="D285">
        <v>0</v>
      </c>
      <c r="E285">
        <f>SmtRes!AV666</f>
        <v>0</v>
      </c>
      <c r="F285" t="str">
        <f>SmtRes!I666</f>
        <v>91.06.05-011</v>
      </c>
      <c r="G285" t="str">
        <f>SmtRes!K666</f>
        <v>Погрузчик, грузоподъемность 5 т</v>
      </c>
      <c r="H285" t="str">
        <f>SmtRes!O666</f>
        <v>маш.-ч</v>
      </c>
      <c r="I285">
        <f>SmtRes!Y666*Source!I175</f>
        <v>4.0500000000000001E-2</v>
      </c>
      <c r="J285">
        <f>SmtRes!AO666</f>
        <v>1</v>
      </c>
      <c r="K285">
        <f>SmtRes!AF666</f>
        <v>93.73</v>
      </c>
      <c r="L285">
        <f>SmtRes!DB666</f>
        <v>2.81</v>
      </c>
      <c r="M285">
        <f>ROUND(ROUND(L285*Source!I175, 6)*1, 2)</f>
        <v>3.79</v>
      </c>
      <c r="N285">
        <f>SmtRes!AB666</f>
        <v>662.67</v>
      </c>
      <c r="O285">
        <f>ROUND(ROUND(L285*Source!I175, 6)*SmtRes!DA666, 2)</f>
        <v>26.82</v>
      </c>
      <c r="P285">
        <f>SmtRes!AG666</f>
        <v>8.82</v>
      </c>
      <c r="Q285">
        <f>SmtRes!DC666</f>
        <v>0.26</v>
      </c>
      <c r="R285">
        <f>ROUND(ROUND(Q285*Source!I175, 6)*1, 2)</f>
        <v>0.35</v>
      </c>
      <c r="S285">
        <f>SmtRes!AC666</f>
        <v>8.82</v>
      </c>
      <c r="T285">
        <f>ROUND(ROUND(Q285*Source!I175, 6)*SmtRes!AK666, 2)</f>
        <v>0.35</v>
      </c>
      <c r="U285">
        <f>SmtRes!X666</f>
        <v>-1700234874</v>
      </c>
      <c r="V285">
        <v>896143280</v>
      </c>
      <c r="W285">
        <v>1168062172</v>
      </c>
    </row>
    <row r="286" spans="1:23" x14ac:dyDescent="0.2">
      <c r="A286">
        <f>Source!A175</f>
        <v>17</v>
      </c>
      <c r="C286">
        <v>1</v>
      </c>
      <c r="D286">
        <v>0</v>
      </c>
      <c r="E286">
        <f>SmtRes!AV664</f>
        <v>1</v>
      </c>
      <c r="F286" t="str">
        <f>SmtRes!I664</f>
        <v>1-100-30-82</v>
      </c>
      <c r="G286" t="str">
        <f>SmtRes!K664</f>
        <v>Рабочий среднего разряда 3</v>
      </c>
      <c r="H286" t="str">
        <f>SmtRes!O664</f>
        <v>чел.-ч.</v>
      </c>
      <c r="I286">
        <f>SmtRes!Y664*Source!I175</f>
        <v>25.690500000000004</v>
      </c>
      <c r="J286">
        <f>SmtRes!AO664</f>
        <v>1</v>
      </c>
      <c r="K286">
        <f>SmtRes!AH664</f>
        <v>7.61</v>
      </c>
      <c r="L286">
        <f>SmtRes!DB664</f>
        <v>144.82</v>
      </c>
      <c r="M286">
        <f>ROUND(ROUND(L286*Source!I175, 6)*1, 2)</f>
        <v>195.51</v>
      </c>
      <c r="N286">
        <f>SmtRes!AD664</f>
        <v>53.8</v>
      </c>
      <c r="O286">
        <f>ROUND(ROUND(L286*Source!I175, 6)*SmtRes!DA664, 2)</f>
        <v>1382.23</v>
      </c>
      <c r="P286">
        <f>SmtRes!AG664</f>
        <v>0</v>
      </c>
      <c r="Q286">
        <f>SmtRes!DC664</f>
        <v>0</v>
      </c>
      <c r="R286">
        <f>ROUND(ROUND(Q286*Source!I175, 6)*1, 2)</f>
        <v>0</v>
      </c>
      <c r="S286">
        <f>SmtRes!AC664</f>
        <v>0</v>
      </c>
      <c r="T286">
        <f>ROUND(ROUND(Q286*Source!I175, 6)*SmtRes!AK664, 2)</f>
        <v>0</v>
      </c>
      <c r="U286">
        <f>SmtRes!X664</f>
        <v>1777410698</v>
      </c>
      <c r="V286">
        <v>-1470322159</v>
      </c>
      <c r="W286">
        <v>-589380440</v>
      </c>
    </row>
    <row r="287" spans="1:23" x14ac:dyDescent="0.2">
      <c r="A287">
        <f>Source!A177</f>
        <v>17</v>
      </c>
      <c r="C287">
        <v>3</v>
      </c>
      <c r="D287">
        <v>0</v>
      </c>
      <c r="E287">
        <f>SmtRes!AV684</f>
        <v>0</v>
      </c>
      <c r="F287" t="str">
        <f>SmtRes!I684</f>
        <v>11.1.03.06-0088</v>
      </c>
      <c r="G287" t="str">
        <f>SmtRes!K684</f>
        <v>Доски обрезные хвойных пород длиной 4-6,5 м, шириной 75-150 мм, толщиной 25 мм, IV сорта</v>
      </c>
      <c r="H287" t="str">
        <f>SmtRes!O684</f>
        <v>м3</v>
      </c>
      <c r="I287">
        <f>SmtRes!Y684*Source!I177</f>
        <v>0.19800000000000001</v>
      </c>
      <c r="J287">
        <f>SmtRes!AO684</f>
        <v>1</v>
      </c>
      <c r="K287">
        <f>SmtRes!AE684</f>
        <v>1495.58</v>
      </c>
      <c r="L287">
        <f>SmtRes!DB684</f>
        <v>2961.25</v>
      </c>
      <c r="M287">
        <f>ROUND(ROUND(L287*Source!I177, 6)*1, 2)</f>
        <v>296.13</v>
      </c>
      <c r="N287">
        <f>SmtRes!AA684</f>
        <v>10573.75</v>
      </c>
      <c r="O287">
        <f>ROUND(ROUND(L287*Source!I177, 6)*SmtRes!DA684, 2)</f>
        <v>2093.6</v>
      </c>
      <c r="P287">
        <f>SmtRes!AG684</f>
        <v>0</v>
      </c>
      <c r="Q287">
        <f>SmtRes!DC684</f>
        <v>0</v>
      </c>
      <c r="R287">
        <f>ROUND(ROUND(Q287*Source!I177, 6)*1, 2)</f>
        <v>0</v>
      </c>
      <c r="S287">
        <f>SmtRes!AC684</f>
        <v>0</v>
      </c>
      <c r="T287">
        <f>ROUND(ROUND(Q287*Source!I177, 6)*SmtRes!AK684, 2)</f>
        <v>0</v>
      </c>
      <c r="U287">
        <f>SmtRes!X684</f>
        <v>74964985</v>
      </c>
      <c r="V287">
        <v>-900058384</v>
      </c>
      <c r="W287">
        <v>1553921905</v>
      </c>
    </row>
    <row r="288" spans="1:23" x14ac:dyDescent="0.2">
      <c r="A288">
        <f>Source!A177</f>
        <v>17</v>
      </c>
      <c r="C288">
        <v>3</v>
      </c>
      <c r="D288">
        <v>0</v>
      </c>
      <c r="E288">
        <f>SmtRes!AV683</f>
        <v>0</v>
      </c>
      <c r="F288" t="str">
        <f>SmtRes!I683</f>
        <v>11.1.03.01-0078</v>
      </c>
      <c r="G288" t="str">
        <f>SmtRes!K683</f>
        <v>Бруски обрезные хвойных пород длиной 4-6,5 м, шириной 75-150 мм, толщиной 40-75 мм, II сорта</v>
      </c>
      <c r="H288" t="str">
        <f>SmtRes!O683</f>
        <v>м3</v>
      </c>
      <c r="I288">
        <f>SmtRes!Y683*Source!I177</f>
        <v>0.23900000000000002</v>
      </c>
      <c r="J288">
        <f>SmtRes!AO683</f>
        <v>1</v>
      </c>
      <c r="K288">
        <f>SmtRes!AE683</f>
        <v>1655.86</v>
      </c>
      <c r="L288">
        <f>SmtRes!DB683</f>
        <v>3957.51</v>
      </c>
      <c r="M288">
        <f>ROUND(ROUND(L288*Source!I177, 6)*1, 2)</f>
        <v>395.75</v>
      </c>
      <c r="N288">
        <f>SmtRes!AA683</f>
        <v>11706.93</v>
      </c>
      <c r="O288">
        <f>ROUND(ROUND(L288*Source!I177, 6)*SmtRes!DA683, 2)</f>
        <v>2797.96</v>
      </c>
      <c r="P288">
        <f>SmtRes!AG683</f>
        <v>0</v>
      </c>
      <c r="Q288">
        <f>SmtRes!DC683</f>
        <v>0</v>
      </c>
      <c r="R288">
        <f>ROUND(ROUND(Q288*Source!I177, 6)*1, 2)</f>
        <v>0</v>
      </c>
      <c r="S288">
        <f>SmtRes!AC683</f>
        <v>0</v>
      </c>
      <c r="T288">
        <f>ROUND(ROUND(Q288*Source!I177, 6)*SmtRes!AK683, 2)</f>
        <v>0</v>
      </c>
      <c r="U288">
        <f>SmtRes!X683</f>
        <v>-433422242</v>
      </c>
      <c r="V288">
        <v>-1400552524</v>
      </c>
      <c r="W288">
        <v>1122946080</v>
      </c>
    </row>
    <row r="289" spans="1:23" x14ac:dyDescent="0.2">
      <c r="A289">
        <f>Source!A177</f>
        <v>17</v>
      </c>
      <c r="C289">
        <v>3</v>
      </c>
      <c r="D289">
        <v>0</v>
      </c>
      <c r="E289">
        <f>SmtRes!AV682</f>
        <v>0</v>
      </c>
      <c r="F289" t="str">
        <f>SmtRes!I682</f>
        <v>11.1.02.01-0031</v>
      </c>
      <c r="G289" t="str">
        <f>SmtRes!K682</f>
        <v>Лесоматериалы круглые березовые и мягких лиственных пород для строительства длиной 4-6,5 м, диаметром 12-24 см</v>
      </c>
      <c r="H289" t="str">
        <f>SmtRes!O682</f>
        <v>м3</v>
      </c>
      <c r="I289">
        <f>SmtRes!Y682*Source!I177</f>
        <v>9.9000000000000005E-2</v>
      </c>
      <c r="J289">
        <f>SmtRes!AO682</f>
        <v>1</v>
      </c>
      <c r="K289">
        <f>SmtRes!AE682</f>
        <v>859.42</v>
      </c>
      <c r="L289">
        <f>SmtRes!DB682</f>
        <v>850.83</v>
      </c>
      <c r="M289">
        <f>ROUND(ROUND(L289*Source!I177, 6)*1, 2)</f>
        <v>85.08</v>
      </c>
      <c r="N289">
        <f>SmtRes!AA682</f>
        <v>6076.1</v>
      </c>
      <c r="O289">
        <f>ROUND(ROUND(L289*Source!I177, 6)*SmtRes!DA682, 2)</f>
        <v>601.54</v>
      </c>
      <c r="P289">
        <f>SmtRes!AG682</f>
        <v>0</v>
      </c>
      <c r="Q289">
        <f>SmtRes!DC682</f>
        <v>0</v>
      </c>
      <c r="R289">
        <f>ROUND(ROUND(Q289*Source!I177, 6)*1, 2)</f>
        <v>0</v>
      </c>
      <c r="S289">
        <f>SmtRes!AC682</f>
        <v>0</v>
      </c>
      <c r="T289">
        <f>ROUND(ROUND(Q289*Source!I177, 6)*SmtRes!AK682, 2)</f>
        <v>0</v>
      </c>
      <c r="U289">
        <f>SmtRes!X682</f>
        <v>-532849113</v>
      </c>
      <c r="V289">
        <v>1981775844</v>
      </c>
      <c r="W289">
        <v>1854474642</v>
      </c>
    </row>
    <row r="290" spans="1:23" x14ac:dyDescent="0.2">
      <c r="A290">
        <f>Source!A177</f>
        <v>17</v>
      </c>
      <c r="C290">
        <v>3</v>
      </c>
      <c r="D290">
        <v>0</v>
      </c>
      <c r="E290">
        <f>SmtRes!AV681</f>
        <v>0</v>
      </c>
      <c r="F290" t="str">
        <f>SmtRes!I681</f>
        <v>01.7.15.06-0123</v>
      </c>
      <c r="G290" t="str">
        <f>SmtRes!K681</f>
        <v>Гвозди строительные с плоской головкой 1,8х60 мм</v>
      </c>
      <c r="H290" t="str">
        <f>SmtRes!O681</f>
        <v>т</v>
      </c>
      <c r="I290">
        <f>SmtRes!Y681*Source!I177</f>
        <v>5.000000000000001E-3</v>
      </c>
      <c r="J290">
        <f>SmtRes!AO681</f>
        <v>1</v>
      </c>
      <c r="K290">
        <f>SmtRes!AE681</f>
        <v>7979.73</v>
      </c>
      <c r="L290">
        <f>SmtRes!DB681</f>
        <v>398.99</v>
      </c>
      <c r="M290">
        <f>ROUND(ROUND(L290*Source!I177, 6)*1, 2)</f>
        <v>39.9</v>
      </c>
      <c r="N290">
        <f>SmtRes!AA681</f>
        <v>56416.69</v>
      </c>
      <c r="O290">
        <f>ROUND(ROUND(L290*Source!I177, 6)*SmtRes!DA681, 2)</f>
        <v>282.08999999999997</v>
      </c>
      <c r="P290">
        <f>SmtRes!AG681</f>
        <v>0</v>
      </c>
      <c r="Q290">
        <f>SmtRes!DC681</f>
        <v>0</v>
      </c>
      <c r="R290">
        <f>ROUND(ROUND(Q290*Source!I177, 6)*1, 2)</f>
        <v>0</v>
      </c>
      <c r="S290">
        <f>SmtRes!AC681</f>
        <v>0</v>
      </c>
      <c r="T290">
        <f>ROUND(ROUND(Q290*Source!I177, 6)*SmtRes!AK681, 2)</f>
        <v>0</v>
      </c>
      <c r="U290">
        <f>SmtRes!X681</f>
        <v>2002160451</v>
      </c>
      <c r="V290">
        <v>1133844137</v>
      </c>
      <c r="W290">
        <v>1919395851</v>
      </c>
    </row>
    <row r="291" spans="1:23" x14ac:dyDescent="0.2">
      <c r="A291">
        <f>Source!A177</f>
        <v>17</v>
      </c>
      <c r="C291">
        <v>2</v>
      </c>
      <c r="D291">
        <v>0</v>
      </c>
      <c r="E291">
        <f>SmtRes!AV680</f>
        <v>0</v>
      </c>
      <c r="F291" t="str">
        <f>SmtRes!I680</f>
        <v>91.14.02-003</v>
      </c>
      <c r="G291" t="str">
        <f>SmtRes!K680</f>
        <v>Автомобили бортовые, грузоподъемность до 10 т</v>
      </c>
      <c r="H291" t="str">
        <f>SmtRes!O680</f>
        <v>маш.-ч</v>
      </c>
      <c r="I291">
        <f>SmtRes!Y680*Source!I177</f>
        <v>0.16400000000000001</v>
      </c>
      <c r="J291">
        <f>SmtRes!AO680</f>
        <v>1</v>
      </c>
      <c r="K291">
        <f>SmtRes!AF680</f>
        <v>102.48</v>
      </c>
      <c r="L291">
        <f>SmtRes!DB680</f>
        <v>168.07</v>
      </c>
      <c r="M291">
        <f>ROUND(ROUND(L291*Source!I177, 6)*1, 2)</f>
        <v>16.809999999999999</v>
      </c>
      <c r="N291">
        <f>SmtRes!AB680</f>
        <v>724.53</v>
      </c>
      <c r="O291">
        <f>ROUND(ROUND(L291*Source!I177, 6)*SmtRes!DA680, 2)</f>
        <v>118.83</v>
      </c>
      <c r="P291">
        <f>SmtRes!AG680</f>
        <v>11.84</v>
      </c>
      <c r="Q291">
        <f>SmtRes!DC680</f>
        <v>19.420000000000002</v>
      </c>
      <c r="R291">
        <f>ROUND(ROUND(Q291*Source!I177, 6)*1, 2)</f>
        <v>1.94</v>
      </c>
      <c r="S291">
        <f>SmtRes!AC680</f>
        <v>11.84</v>
      </c>
      <c r="T291">
        <f>ROUND(ROUND(Q291*Source!I177, 6)*SmtRes!AK680, 2)</f>
        <v>1.94</v>
      </c>
      <c r="U291">
        <f>SmtRes!X680</f>
        <v>1820267133</v>
      </c>
      <c r="V291">
        <v>650552258</v>
      </c>
      <c r="W291">
        <v>570270890</v>
      </c>
    </row>
    <row r="292" spans="1:23" x14ac:dyDescent="0.2">
      <c r="A292">
        <f>Source!A177</f>
        <v>17</v>
      </c>
      <c r="C292">
        <v>2</v>
      </c>
      <c r="D292">
        <v>0</v>
      </c>
      <c r="E292">
        <f>SmtRes!AV679</f>
        <v>0</v>
      </c>
      <c r="F292" t="str">
        <f>SmtRes!I679</f>
        <v>91.06.05-011</v>
      </c>
      <c r="G292" t="str">
        <f>SmtRes!K679</f>
        <v>Погрузчик, грузоподъемность 5 т</v>
      </c>
      <c r="H292" t="str">
        <f>SmtRes!O679</f>
        <v>маш.-ч</v>
      </c>
      <c r="I292">
        <f>SmtRes!Y679*Source!I177</f>
        <v>0.56700000000000006</v>
      </c>
      <c r="J292">
        <f>SmtRes!AO679</f>
        <v>1</v>
      </c>
      <c r="K292">
        <f>SmtRes!AF679</f>
        <v>93.73</v>
      </c>
      <c r="L292">
        <f>SmtRes!DB679</f>
        <v>531.45000000000005</v>
      </c>
      <c r="M292">
        <f>ROUND(ROUND(L292*Source!I177, 6)*1, 2)</f>
        <v>53.15</v>
      </c>
      <c r="N292">
        <f>SmtRes!AB679</f>
        <v>662.67</v>
      </c>
      <c r="O292">
        <f>ROUND(ROUND(L292*Source!I177, 6)*SmtRes!DA679, 2)</f>
        <v>375.74</v>
      </c>
      <c r="P292">
        <f>SmtRes!AG679</f>
        <v>8.82</v>
      </c>
      <c r="Q292">
        <f>SmtRes!DC679</f>
        <v>50.01</v>
      </c>
      <c r="R292">
        <f>ROUND(ROUND(Q292*Source!I177, 6)*1, 2)</f>
        <v>5</v>
      </c>
      <c r="S292">
        <f>SmtRes!AC679</f>
        <v>8.82</v>
      </c>
      <c r="T292">
        <f>ROUND(ROUND(Q292*Source!I177, 6)*SmtRes!AK679, 2)</f>
        <v>5</v>
      </c>
      <c r="U292">
        <f>SmtRes!X679</f>
        <v>-1700234874</v>
      </c>
      <c r="V292">
        <v>896143280</v>
      </c>
      <c r="W292">
        <v>1168062172</v>
      </c>
    </row>
    <row r="293" spans="1:23" x14ac:dyDescent="0.2">
      <c r="A293">
        <f>Source!A177</f>
        <v>17</v>
      </c>
      <c r="C293">
        <v>1</v>
      </c>
      <c r="D293">
        <v>0</v>
      </c>
      <c r="E293">
        <f>SmtRes!AV677</f>
        <v>1</v>
      </c>
      <c r="F293" t="str">
        <f>SmtRes!I677</f>
        <v>1-100-43-82</v>
      </c>
      <c r="G293" t="str">
        <f>SmtRes!K677</f>
        <v>Рабочий среднего разряда 4.3</v>
      </c>
      <c r="H293" t="str">
        <f>SmtRes!O677</f>
        <v>чел.-ч.</v>
      </c>
      <c r="I293">
        <f>SmtRes!Y677*Source!I177</f>
        <v>14.280000000000001</v>
      </c>
      <c r="J293">
        <f>SmtRes!AO677</f>
        <v>1</v>
      </c>
      <c r="K293">
        <f>SmtRes!AH677</f>
        <v>8.98</v>
      </c>
      <c r="L293">
        <f>SmtRes!DB677</f>
        <v>1282.3399999999999</v>
      </c>
      <c r="M293">
        <f>ROUND(ROUND(L293*Source!I177, 6)*1, 2)</f>
        <v>128.22999999999999</v>
      </c>
      <c r="N293">
        <f>SmtRes!AD677</f>
        <v>63.49</v>
      </c>
      <c r="O293">
        <f>ROUND(ROUND(L293*Source!I177, 6)*SmtRes!DA677, 2)</f>
        <v>906.61</v>
      </c>
      <c r="P293">
        <f>SmtRes!AG677</f>
        <v>0</v>
      </c>
      <c r="Q293">
        <f>SmtRes!DC677</f>
        <v>0</v>
      </c>
      <c r="R293">
        <f>ROUND(ROUND(Q293*Source!I177, 6)*1, 2)</f>
        <v>0</v>
      </c>
      <c r="S293">
        <f>SmtRes!AC677</f>
        <v>0</v>
      </c>
      <c r="T293">
        <f>ROUND(ROUND(Q293*Source!I177, 6)*SmtRes!AK677, 2)</f>
        <v>0</v>
      </c>
      <c r="U293">
        <f>SmtRes!X677</f>
        <v>910540113</v>
      </c>
      <c r="V293">
        <v>-1229260259</v>
      </c>
      <c r="W293">
        <v>-274372967</v>
      </c>
    </row>
    <row r="294" spans="1:23" x14ac:dyDescent="0.2">
      <c r="A294">
        <f>Source!A208</f>
        <v>4</v>
      </c>
      <c r="B294">
        <v>208</v>
      </c>
      <c r="G294" t="str">
        <f>Source!G208</f>
        <v>Материалы и оборудование не учтенные ценником</v>
      </c>
    </row>
    <row r="295" spans="1:23" x14ac:dyDescent="0.2">
      <c r="A295">
        <f>Source!A219</f>
        <v>17</v>
      </c>
      <c r="C295">
        <v>3</v>
      </c>
      <c r="D295">
        <f>Source!BI219</f>
        <v>1</v>
      </c>
      <c r="E295">
        <f>Source!FS219</f>
        <v>0</v>
      </c>
      <c r="F295" t="str">
        <f>Source!F219</f>
        <v>Комм.предлож ЗАО "КОТЛОСТРОЙ" стр. 1 П.4</v>
      </c>
      <c r="G295" t="str">
        <f>Source!G219</f>
        <v>Ящик ЗИП , (ВКЛЮЧАЯ ЭЛЕМЕНТЫ ТРУБОПРОВОДОВ ,ФАСОННЫЕ ДЕТАЛИ)</v>
      </c>
      <c r="H295" t="str">
        <f>Source!H219</f>
        <v>КОМП.</v>
      </c>
      <c r="I295">
        <f>Source!I219</f>
        <v>1</v>
      </c>
      <c r="J295">
        <v>1</v>
      </c>
      <c r="K295">
        <f>Source!AC219</f>
        <v>78972.179999999993</v>
      </c>
      <c r="M295">
        <f>ROUND(K295*I295, 2)</f>
        <v>78972.179999999993</v>
      </c>
      <c r="N295">
        <f>Source!AC219*IF(Source!BC219&lt;&gt; 0, Source!BC219, 1)</f>
        <v>558333.31259999995</v>
      </c>
      <c r="O295">
        <f>ROUND(N295*I295, 2)</f>
        <v>558333.31000000006</v>
      </c>
      <c r="P295">
        <f>Source!AE219</f>
        <v>0</v>
      </c>
      <c r="R295">
        <f>ROUND(P295*I295, 2)</f>
        <v>0</v>
      </c>
      <c r="S295">
        <f>Source!AE219*IF(Source!BS219&lt;&gt; 0, Source!BS219, 1)</f>
        <v>0</v>
      </c>
      <c r="T295">
        <f>ROUND(S295*I295, 2)</f>
        <v>0</v>
      </c>
      <c r="U295">
        <f>Source!GF219</f>
        <v>-1597211321</v>
      </c>
      <c r="V295">
        <v>698427097</v>
      </c>
      <c r="W295">
        <v>1028705937</v>
      </c>
    </row>
    <row r="296" spans="1:23" x14ac:dyDescent="0.2">
      <c r="A296">
        <f>Source!A250</f>
        <v>4</v>
      </c>
      <c r="B296">
        <v>250</v>
      </c>
      <c r="G296" t="str">
        <f>Source!G250</f>
        <v>Прочие работы</v>
      </c>
    </row>
    <row r="297" spans="1:23" x14ac:dyDescent="0.2">
      <c r="A297">
        <f>Source!A255</f>
        <v>17</v>
      </c>
      <c r="C297">
        <v>3</v>
      </c>
      <c r="D297">
        <v>0</v>
      </c>
      <c r="E297">
        <f>SmtRes!AV714</f>
        <v>0</v>
      </c>
      <c r="F297" t="str">
        <f>SmtRes!I714</f>
        <v>11.2.13.04-0011</v>
      </c>
      <c r="G297" t="str">
        <f>SmtRes!K714</f>
        <v>Щиты из досок толщиной 25 мм</v>
      </c>
      <c r="H297" t="str">
        <f>SmtRes!O714</f>
        <v>м2</v>
      </c>
      <c r="I297">
        <f>SmtRes!Y714*Source!I255</f>
        <v>10.525482</v>
      </c>
      <c r="J297">
        <f>SmtRes!AO714</f>
        <v>1</v>
      </c>
      <c r="K297">
        <f>SmtRes!AE714</f>
        <v>45.79</v>
      </c>
      <c r="L297">
        <f>SmtRes!DB714</f>
        <v>46.71</v>
      </c>
      <c r="M297">
        <f>ROUND(ROUND(L297*Source!I255, 6)*1, 2)</f>
        <v>482.01</v>
      </c>
      <c r="N297">
        <f>SmtRes!AA714</f>
        <v>323.74</v>
      </c>
      <c r="O297">
        <f>ROUND(ROUND(L297*Source!I255, 6)*SmtRes!DA714, 2)</f>
        <v>3407.78</v>
      </c>
      <c r="P297">
        <f>SmtRes!AG714</f>
        <v>0</v>
      </c>
      <c r="Q297">
        <f>SmtRes!DC714</f>
        <v>0</v>
      </c>
      <c r="R297">
        <f>ROUND(ROUND(Q297*Source!I255, 6)*1, 2)</f>
        <v>0</v>
      </c>
      <c r="S297">
        <f>SmtRes!AC714</f>
        <v>0</v>
      </c>
      <c r="T297">
        <f>ROUND(ROUND(Q297*Source!I255, 6)*SmtRes!AK714, 2)</f>
        <v>0</v>
      </c>
      <c r="U297">
        <f>SmtRes!X714</f>
        <v>-170838802</v>
      </c>
      <c r="V297">
        <v>-2056665934</v>
      </c>
      <c r="W297">
        <v>-824798</v>
      </c>
    </row>
    <row r="298" spans="1:23" x14ac:dyDescent="0.2">
      <c r="A298">
        <f>Source!A255</f>
        <v>17</v>
      </c>
      <c r="C298">
        <v>3</v>
      </c>
      <c r="D298">
        <v>0</v>
      </c>
      <c r="E298">
        <f>SmtRes!AV713</f>
        <v>0</v>
      </c>
      <c r="F298" t="str">
        <f>SmtRes!I713</f>
        <v>11.1.03.06-0095</v>
      </c>
      <c r="G298" t="str">
        <f>SmtRes!K713</f>
        <v>Доски обрезные хвойных пород длиной 4-6,5 м, шириной 75-150 мм, толщиной 44 мм и более, III сорта</v>
      </c>
      <c r="H298" t="str">
        <f>SmtRes!O713</f>
        <v>м3</v>
      </c>
      <c r="I298">
        <f>SmtRes!Y713*Source!I255</f>
        <v>0.103191</v>
      </c>
      <c r="J298">
        <f>SmtRes!AO713</f>
        <v>1</v>
      </c>
      <c r="K298">
        <f>SmtRes!AE713</f>
        <v>1710.46</v>
      </c>
      <c r="L298">
        <f>SmtRes!DB713</f>
        <v>17.100000000000001</v>
      </c>
      <c r="M298">
        <f>ROUND(ROUND(L298*Source!I255, 6)*1, 2)</f>
        <v>176.46</v>
      </c>
      <c r="N298">
        <f>SmtRes!AA713</f>
        <v>12092.95</v>
      </c>
      <c r="O298">
        <f>ROUND(ROUND(L298*Source!I255, 6)*SmtRes!DA713, 2)</f>
        <v>1247.55</v>
      </c>
      <c r="P298">
        <f>SmtRes!AG713</f>
        <v>0</v>
      </c>
      <c r="Q298">
        <f>SmtRes!DC713</f>
        <v>0</v>
      </c>
      <c r="R298">
        <f>ROUND(ROUND(Q298*Source!I255, 6)*1, 2)</f>
        <v>0</v>
      </c>
      <c r="S298">
        <f>SmtRes!AC713</f>
        <v>0</v>
      </c>
      <c r="T298">
        <f>ROUND(ROUND(Q298*Source!I255, 6)*SmtRes!AK713, 2)</f>
        <v>0</v>
      </c>
      <c r="U298">
        <f>SmtRes!X713</f>
        <v>-1912065850</v>
      </c>
      <c r="V298">
        <v>-1739672915</v>
      </c>
      <c r="W298">
        <v>-1655575919</v>
      </c>
    </row>
    <row r="299" spans="1:23" x14ac:dyDescent="0.2">
      <c r="A299">
        <f>Source!A255</f>
        <v>17</v>
      </c>
      <c r="C299">
        <v>3</v>
      </c>
      <c r="D299">
        <v>0</v>
      </c>
      <c r="E299">
        <f>SmtRes!AV712</f>
        <v>0</v>
      </c>
      <c r="F299" t="str">
        <f>SmtRes!I712</f>
        <v>11.1.02.04-0031</v>
      </c>
      <c r="G299" t="str">
        <f>SmtRes!K712</f>
        <v>Лесоматериалы круглые хвойных пород для строительства диаметром 14-24 см, длиной 3-6,5 м</v>
      </c>
      <c r="H299" t="str">
        <f>SmtRes!O712</f>
        <v>м3</v>
      </c>
      <c r="I299">
        <f>SmtRes!Y712*Source!I255</f>
        <v>0.103191</v>
      </c>
      <c r="J299">
        <f>SmtRes!AO712</f>
        <v>1</v>
      </c>
      <c r="K299">
        <f>SmtRes!AE712</f>
        <v>810.21</v>
      </c>
      <c r="L299">
        <f>SmtRes!DB712</f>
        <v>8.1</v>
      </c>
      <c r="M299">
        <f>ROUND(ROUND(L299*Source!I255, 6)*1, 2)</f>
        <v>83.58</v>
      </c>
      <c r="N299">
        <f>SmtRes!AA712</f>
        <v>5728.18</v>
      </c>
      <c r="O299">
        <f>ROUND(ROUND(L299*Source!I255, 6)*SmtRes!DA712, 2)</f>
        <v>590.94000000000005</v>
      </c>
      <c r="P299">
        <f>SmtRes!AG712</f>
        <v>0</v>
      </c>
      <c r="Q299">
        <f>SmtRes!DC712</f>
        <v>0</v>
      </c>
      <c r="R299">
        <f>ROUND(ROUND(Q299*Source!I255, 6)*1, 2)</f>
        <v>0</v>
      </c>
      <c r="S299">
        <f>SmtRes!AC712</f>
        <v>0</v>
      </c>
      <c r="T299">
        <f>ROUND(ROUND(Q299*Source!I255, 6)*SmtRes!AK712, 2)</f>
        <v>0</v>
      </c>
      <c r="U299">
        <f>SmtRes!X712</f>
        <v>105584197</v>
      </c>
      <c r="V299">
        <v>286434012</v>
      </c>
      <c r="W299">
        <v>1912161345</v>
      </c>
    </row>
    <row r="300" spans="1:23" x14ac:dyDescent="0.2">
      <c r="A300">
        <f>Source!A255</f>
        <v>17</v>
      </c>
      <c r="C300">
        <v>3</v>
      </c>
      <c r="D300">
        <v>0</v>
      </c>
      <c r="E300">
        <f>SmtRes!AV711</f>
        <v>0</v>
      </c>
      <c r="F300" t="str">
        <f>SmtRes!I711</f>
        <v>08.3.03.04-0012</v>
      </c>
      <c r="G300" t="str">
        <f>SmtRes!K711</f>
        <v>Проволока светлая диаметром 1,1 мм</v>
      </c>
      <c r="H300" t="str">
        <f>SmtRes!O711</f>
        <v>т</v>
      </c>
      <c r="I300">
        <f>SmtRes!Y711*Source!I255</f>
        <v>1.3414830000000001E-2</v>
      </c>
      <c r="J300">
        <f>SmtRes!AO711</f>
        <v>1</v>
      </c>
      <c r="K300">
        <f>SmtRes!AE711</f>
        <v>9180.59</v>
      </c>
      <c r="L300">
        <f>SmtRes!DB711</f>
        <v>11.93</v>
      </c>
      <c r="M300">
        <f>ROUND(ROUND(L300*Source!I255, 6)*1, 2)</f>
        <v>123.11</v>
      </c>
      <c r="N300">
        <f>SmtRes!AA711</f>
        <v>64906.77</v>
      </c>
      <c r="O300">
        <f>ROUND(ROUND(L300*Source!I255, 6)*SmtRes!DA711, 2)</f>
        <v>870.37</v>
      </c>
      <c r="P300">
        <f>SmtRes!AG711</f>
        <v>0</v>
      </c>
      <c r="Q300">
        <f>SmtRes!DC711</f>
        <v>0</v>
      </c>
      <c r="R300">
        <f>ROUND(ROUND(Q300*Source!I255, 6)*1, 2)</f>
        <v>0</v>
      </c>
      <c r="S300">
        <f>SmtRes!AC711</f>
        <v>0</v>
      </c>
      <c r="T300">
        <f>ROUND(ROUND(Q300*Source!I255, 6)*SmtRes!AK711, 2)</f>
        <v>0</v>
      </c>
      <c r="U300">
        <f>SmtRes!X711</f>
        <v>1198201113</v>
      </c>
      <c r="V300">
        <v>-398533643</v>
      </c>
      <c r="W300">
        <v>1427414766</v>
      </c>
    </row>
    <row r="301" spans="1:23" x14ac:dyDescent="0.2">
      <c r="A301">
        <f>Source!A255</f>
        <v>17</v>
      </c>
      <c r="C301">
        <v>3</v>
      </c>
      <c r="D301">
        <v>0</v>
      </c>
      <c r="E301">
        <f>SmtRes!AV710</f>
        <v>0</v>
      </c>
      <c r="F301" t="str">
        <f>SmtRes!I710</f>
        <v>03.1.02.03-0011</v>
      </c>
      <c r="G301" t="str">
        <f>SmtRes!K710</f>
        <v>Известь строительная негашеная комовая, сорт I</v>
      </c>
      <c r="H301" t="str">
        <f>SmtRes!O710</f>
        <v>т</v>
      </c>
      <c r="I301">
        <f>SmtRes!Y710*Source!I255</f>
        <v>6.6042240000000006E-3</v>
      </c>
      <c r="J301">
        <f>SmtRes!AO710</f>
        <v>1</v>
      </c>
      <c r="K301">
        <f>SmtRes!AE710</f>
        <v>1878.74</v>
      </c>
      <c r="L301">
        <f>SmtRes!DB710</f>
        <v>1.2</v>
      </c>
      <c r="M301">
        <f>ROUND(ROUND(L301*Source!I255, 6)*1, 2)</f>
        <v>12.38</v>
      </c>
      <c r="N301">
        <f>SmtRes!AA710</f>
        <v>13282.69</v>
      </c>
      <c r="O301">
        <f>ROUND(ROUND(L301*Source!I255, 6)*SmtRes!DA710, 2)</f>
        <v>87.55</v>
      </c>
      <c r="P301">
        <f>SmtRes!AG710</f>
        <v>0</v>
      </c>
      <c r="Q301">
        <f>SmtRes!DC710</f>
        <v>0</v>
      </c>
      <c r="R301">
        <f>ROUND(ROUND(Q301*Source!I255, 6)*1, 2)</f>
        <v>0</v>
      </c>
      <c r="S301">
        <f>SmtRes!AC710</f>
        <v>0</v>
      </c>
      <c r="T301">
        <f>ROUND(ROUND(Q301*Source!I255, 6)*SmtRes!AK710, 2)</f>
        <v>0</v>
      </c>
      <c r="U301">
        <f>SmtRes!X710</f>
        <v>337704584</v>
      </c>
      <c r="V301">
        <v>1009192952</v>
      </c>
      <c r="W301">
        <v>-32181934</v>
      </c>
    </row>
    <row r="302" spans="1:23" x14ac:dyDescent="0.2">
      <c r="A302">
        <f>Source!A255</f>
        <v>17</v>
      </c>
      <c r="C302">
        <v>3</v>
      </c>
      <c r="D302">
        <v>0</v>
      </c>
      <c r="E302">
        <f>SmtRes!AV709</f>
        <v>0</v>
      </c>
      <c r="F302" t="str">
        <f>SmtRes!I709</f>
        <v>01.7.20.08-0111</v>
      </c>
      <c r="G302" t="str">
        <f>SmtRes!K709</f>
        <v>Рогожа</v>
      </c>
      <c r="H302" t="str">
        <f>SmtRes!O709</f>
        <v>м2</v>
      </c>
      <c r="I302">
        <f>SmtRes!Y709*Source!I255</f>
        <v>20.947772999999998</v>
      </c>
      <c r="J302">
        <f>SmtRes!AO709</f>
        <v>1</v>
      </c>
      <c r="K302">
        <f>SmtRes!AE709</f>
        <v>11.37</v>
      </c>
      <c r="L302">
        <f>SmtRes!DB709</f>
        <v>23.08</v>
      </c>
      <c r="M302">
        <f>ROUND(ROUND(L302*Source!I255, 6)*1, 2)</f>
        <v>238.16</v>
      </c>
      <c r="N302">
        <f>SmtRes!AA709</f>
        <v>80.39</v>
      </c>
      <c r="O302">
        <f>ROUND(ROUND(L302*Source!I255, 6)*SmtRes!DA709, 2)</f>
        <v>1683.83</v>
      </c>
      <c r="P302">
        <f>SmtRes!AG709</f>
        <v>0</v>
      </c>
      <c r="Q302">
        <f>SmtRes!DC709</f>
        <v>0</v>
      </c>
      <c r="R302">
        <f>ROUND(ROUND(Q302*Source!I255, 6)*1, 2)</f>
        <v>0</v>
      </c>
      <c r="S302">
        <f>SmtRes!AC709</f>
        <v>0</v>
      </c>
      <c r="T302">
        <f>ROUND(ROUND(Q302*Source!I255, 6)*SmtRes!AK709, 2)</f>
        <v>0</v>
      </c>
      <c r="U302">
        <f>SmtRes!X709</f>
        <v>-552355615</v>
      </c>
      <c r="V302">
        <v>-402165146</v>
      </c>
      <c r="W302">
        <v>-1173136779</v>
      </c>
    </row>
    <row r="303" spans="1:23" x14ac:dyDescent="0.2">
      <c r="A303">
        <f>Source!A255</f>
        <v>17</v>
      </c>
      <c r="C303">
        <v>3</v>
      </c>
      <c r="D303">
        <v>0</v>
      </c>
      <c r="E303">
        <f>SmtRes!AV708</f>
        <v>0</v>
      </c>
      <c r="F303" t="str">
        <f>SmtRes!I708</f>
        <v>01.7.15.06-0111</v>
      </c>
      <c r="G303" t="str">
        <f>SmtRes!K708</f>
        <v>Гвозди строительные</v>
      </c>
      <c r="H303" t="str">
        <f>SmtRes!O708</f>
        <v>т</v>
      </c>
      <c r="I303">
        <f>SmtRes!Y708*Source!I255</f>
        <v>4.5404040000000005E-3</v>
      </c>
      <c r="J303">
        <f>SmtRes!AO708</f>
        <v>1</v>
      </c>
      <c r="K303">
        <f>SmtRes!AE708</f>
        <v>7671.42</v>
      </c>
      <c r="L303">
        <f>SmtRes!DB708</f>
        <v>3.38</v>
      </c>
      <c r="M303">
        <f>ROUND(ROUND(L303*Source!I255, 6)*1, 2)</f>
        <v>34.880000000000003</v>
      </c>
      <c r="N303">
        <f>SmtRes!AA708</f>
        <v>54236.94</v>
      </c>
      <c r="O303">
        <f>ROUND(ROUND(L303*Source!I255, 6)*SmtRes!DA708, 2)</f>
        <v>246.59</v>
      </c>
      <c r="P303">
        <f>SmtRes!AG708</f>
        <v>0</v>
      </c>
      <c r="Q303">
        <f>SmtRes!DC708</f>
        <v>0</v>
      </c>
      <c r="R303">
        <f>ROUND(ROUND(Q303*Source!I255, 6)*1, 2)</f>
        <v>0</v>
      </c>
      <c r="S303">
        <f>SmtRes!AC708</f>
        <v>0</v>
      </c>
      <c r="T303">
        <f>ROUND(ROUND(Q303*Source!I255, 6)*SmtRes!AK708, 2)</f>
        <v>0</v>
      </c>
      <c r="U303">
        <f>SmtRes!X708</f>
        <v>628974256</v>
      </c>
      <c r="V303">
        <v>-1366016583</v>
      </c>
      <c r="W303">
        <v>1886899282</v>
      </c>
    </row>
    <row r="304" spans="1:23" x14ac:dyDescent="0.2">
      <c r="A304">
        <f>Source!A255</f>
        <v>17</v>
      </c>
      <c r="C304">
        <v>3</v>
      </c>
      <c r="D304">
        <v>0</v>
      </c>
      <c r="E304">
        <f>SmtRes!AV707</f>
        <v>0</v>
      </c>
      <c r="F304" t="str">
        <f>SmtRes!I707</f>
        <v>01.7.03.01-0001</v>
      </c>
      <c r="G304" t="str">
        <f>SmtRes!K707</f>
        <v>Вода</v>
      </c>
      <c r="H304" t="str">
        <f>SmtRes!O707</f>
        <v>м3</v>
      </c>
      <c r="I304">
        <f>SmtRes!Y707*Source!I255</f>
        <v>1.0525481999999999</v>
      </c>
      <c r="J304">
        <f>SmtRes!AO707</f>
        <v>1</v>
      </c>
      <c r="K304">
        <f>SmtRes!AE707</f>
        <v>2.44</v>
      </c>
      <c r="L304">
        <f>SmtRes!DB707</f>
        <v>0.25</v>
      </c>
      <c r="M304">
        <f>ROUND(ROUND(L304*Source!I255, 6)*1, 2)</f>
        <v>2.58</v>
      </c>
      <c r="N304">
        <f>SmtRes!AA707</f>
        <v>17.25</v>
      </c>
      <c r="O304">
        <f>ROUND(ROUND(L304*Source!I255, 6)*SmtRes!DA707, 2)</f>
        <v>18.239999999999998</v>
      </c>
      <c r="P304">
        <f>SmtRes!AG707</f>
        <v>0</v>
      </c>
      <c r="Q304">
        <f>SmtRes!DC707</f>
        <v>0</v>
      </c>
      <c r="R304">
        <f>ROUND(ROUND(Q304*Source!I255, 6)*1, 2)</f>
        <v>0</v>
      </c>
      <c r="S304">
        <f>SmtRes!AC707</f>
        <v>0</v>
      </c>
      <c r="T304">
        <f>ROUND(ROUND(Q304*Source!I255, 6)*SmtRes!AK707, 2)</f>
        <v>0</v>
      </c>
      <c r="U304">
        <f>SmtRes!X707</f>
        <v>82350058</v>
      </c>
      <c r="V304">
        <v>-1564336641</v>
      </c>
      <c r="W304">
        <v>768014654</v>
      </c>
    </row>
    <row r="305" spans="1:23" x14ac:dyDescent="0.2">
      <c r="A305">
        <f>Source!A255</f>
        <v>17</v>
      </c>
      <c r="C305">
        <v>2</v>
      </c>
      <c r="D305">
        <v>0</v>
      </c>
      <c r="E305">
        <f>SmtRes!AV706</f>
        <v>0</v>
      </c>
      <c r="F305" t="str">
        <f>SmtRes!I706</f>
        <v>91.21.10-003</v>
      </c>
      <c r="G305" t="str">
        <f>SmtRes!K706</f>
        <v>Молотки при работе от передвижных компрессорных станций отбойные пневматические</v>
      </c>
      <c r="H305" t="str">
        <f>SmtRes!O706</f>
        <v>маш.-ч</v>
      </c>
      <c r="I305">
        <f>SmtRes!Y706*Source!I255</f>
        <v>1.0319100000000001</v>
      </c>
      <c r="J305">
        <f>SmtRes!AO706</f>
        <v>1</v>
      </c>
      <c r="K305">
        <f>SmtRes!AF706</f>
        <v>1.53</v>
      </c>
      <c r="L305">
        <f>SmtRes!DB706</f>
        <v>0.15</v>
      </c>
      <c r="M305">
        <f>ROUND(ROUND(L305*Source!I255, 6)*1, 2)</f>
        <v>1.55</v>
      </c>
      <c r="N305">
        <f>SmtRes!AB706</f>
        <v>10.82</v>
      </c>
      <c r="O305">
        <f>ROUND(ROUND(L305*Source!I255, 6)*SmtRes!DA706, 2)</f>
        <v>10.94</v>
      </c>
      <c r="P305">
        <f>SmtRes!AG706</f>
        <v>0</v>
      </c>
      <c r="Q305">
        <f>SmtRes!DC706</f>
        <v>0</v>
      </c>
      <c r="R305">
        <f>ROUND(ROUND(Q305*Source!I255, 6)*1, 2)</f>
        <v>0</v>
      </c>
      <c r="S305">
        <f>SmtRes!AC706</f>
        <v>0</v>
      </c>
      <c r="T305">
        <f>ROUND(ROUND(Q305*Source!I255, 6)*SmtRes!AK706, 2)</f>
        <v>0</v>
      </c>
      <c r="U305">
        <f>SmtRes!X706</f>
        <v>-1245200233</v>
      </c>
      <c r="V305">
        <v>1088893989</v>
      </c>
      <c r="W305">
        <v>-1151523731</v>
      </c>
    </row>
    <row r="306" spans="1:23" x14ac:dyDescent="0.2">
      <c r="A306">
        <f>Source!A255</f>
        <v>17</v>
      </c>
      <c r="C306">
        <v>2</v>
      </c>
      <c r="D306">
        <v>0</v>
      </c>
      <c r="E306">
        <f>SmtRes!AV705</f>
        <v>0</v>
      </c>
      <c r="F306" t="str">
        <f>SmtRes!I705</f>
        <v>91.18.01-012</v>
      </c>
      <c r="G306" t="str">
        <f>SmtRes!K705</f>
        <v>Компрессоры передвижные с электродвигателем давлением 600 кПа (6 ат), производительность до 3,5 м3/мин</v>
      </c>
      <c r="H306" t="str">
        <f>SmtRes!O705</f>
        <v>маш.-ч</v>
      </c>
      <c r="I306">
        <f>SmtRes!Y705*Source!I255</f>
        <v>1.0319100000000001</v>
      </c>
      <c r="J306">
        <f>SmtRes!AO705</f>
        <v>1</v>
      </c>
      <c r="K306">
        <f>SmtRes!AF705</f>
        <v>32.76</v>
      </c>
      <c r="L306">
        <f>SmtRes!DB705</f>
        <v>3.28</v>
      </c>
      <c r="M306">
        <f>ROUND(ROUND(L306*Source!I255, 6)*1, 2)</f>
        <v>33.85</v>
      </c>
      <c r="N306">
        <f>SmtRes!AB705</f>
        <v>231.61</v>
      </c>
      <c r="O306">
        <f>ROUND(ROUND(L306*Source!I255, 6)*SmtRes!DA705, 2)</f>
        <v>239.3</v>
      </c>
      <c r="P306">
        <f>SmtRes!AG705</f>
        <v>0</v>
      </c>
      <c r="Q306">
        <f>SmtRes!DC705</f>
        <v>0</v>
      </c>
      <c r="R306">
        <f>ROUND(ROUND(Q306*Source!I255, 6)*1, 2)</f>
        <v>0</v>
      </c>
      <c r="S306">
        <f>SmtRes!AC705</f>
        <v>0</v>
      </c>
      <c r="T306">
        <f>ROUND(ROUND(Q306*Source!I255, 6)*SmtRes!AK705, 2)</f>
        <v>0</v>
      </c>
      <c r="U306">
        <f>SmtRes!X705</f>
        <v>1758804053</v>
      </c>
      <c r="V306">
        <v>-206144127</v>
      </c>
      <c r="W306">
        <v>1571607482</v>
      </c>
    </row>
    <row r="307" spans="1:23" x14ac:dyDescent="0.2">
      <c r="A307">
        <f>Source!A255</f>
        <v>17</v>
      </c>
      <c r="C307">
        <v>2</v>
      </c>
      <c r="D307">
        <v>0</v>
      </c>
      <c r="E307">
        <f>SmtRes!AV704</f>
        <v>0</v>
      </c>
      <c r="F307" t="str">
        <f>SmtRes!I704</f>
        <v>91.14.02-001</v>
      </c>
      <c r="G307" t="str">
        <f>SmtRes!K704</f>
        <v>Автомобили бортовые, грузоподъемность до 5 т</v>
      </c>
      <c r="H307" t="str">
        <f>SmtRes!O704</f>
        <v>маш.-ч</v>
      </c>
      <c r="I307">
        <f>SmtRes!Y704*Source!I255</f>
        <v>2.167011</v>
      </c>
      <c r="J307">
        <f>SmtRes!AO704</f>
        <v>1</v>
      </c>
      <c r="K307">
        <f>SmtRes!AF704</f>
        <v>86.79</v>
      </c>
      <c r="L307">
        <f>SmtRes!DB704</f>
        <v>18.23</v>
      </c>
      <c r="M307">
        <f>ROUND(ROUND(L307*Source!I255, 6)*1, 2)</f>
        <v>188.12</v>
      </c>
      <c r="N307">
        <f>SmtRes!AB704</f>
        <v>613.61</v>
      </c>
      <c r="O307">
        <f>ROUND(ROUND(L307*Source!I255, 6)*SmtRes!DA704, 2)</f>
        <v>1329.99</v>
      </c>
      <c r="P307">
        <f>SmtRes!AG704</f>
        <v>10.130000000000001</v>
      </c>
      <c r="Q307">
        <f>SmtRes!DC704</f>
        <v>2.13</v>
      </c>
      <c r="R307">
        <f>ROUND(ROUND(Q307*Source!I255, 6)*1, 2)</f>
        <v>21.98</v>
      </c>
      <c r="S307">
        <f>SmtRes!AC704</f>
        <v>10.130000000000001</v>
      </c>
      <c r="T307">
        <f>ROUND(ROUND(Q307*Source!I255, 6)*SmtRes!AK704, 2)</f>
        <v>21.98</v>
      </c>
      <c r="U307">
        <f>SmtRes!X704</f>
        <v>1171957361</v>
      </c>
      <c r="V307">
        <v>-219440089</v>
      </c>
      <c r="W307">
        <v>832510903</v>
      </c>
    </row>
    <row r="308" spans="1:23" x14ac:dyDescent="0.2">
      <c r="A308">
        <f>Source!A255</f>
        <v>17</v>
      </c>
      <c r="C308">
        <v>2</v>
      </c>
      <c r="D308">
        <v>0</v>
      </c>
      <c r="E308">
        <f>SmtRes!AV703</f>
        <v>0</v>
      </c>
      <c r="F308" t="str">
        <f>SmtRes!I703</f>
        <v>91.07.04-002</v>
      </c>
      <c r="G308" t="str">
        <f>SmtRes!K703</f>
        <v>Вибратор поверхностный</v>
      </c>
      <c r="H308" t="str">
        <f>SmtRes!O703</f>
        <v>маш.-ч</v>
      </c>
      <c r="I308">
        <f>SmtRes!Y703*Source!I255</f>
        <v>4.7467860000000002</v>
      </c>
      <c r="J308">
        <f>SmtRes!AO703</f>
        <v>1</v>
      </c>
      <c r="K308">
        <f>SmtRes!AF703</f>
        <v>0.53</v>
      </c>
      <c r="L308">
        <f>SmtRes!DB703</f>
        <v>0.24</v>
      </c>
      <c r="M308">
        <f>ROUND(ROUND(L308*Source!I255, 6)*1, 2)</f>
        <v>2.48</v>
      </c>
      <c r="N308">
        <f>SmtRes!AB703</f>
        <v>3.75</v>
      </c>
      <c r="O308">
        <f>ROUND(ROUND(L308*Source!I255, 6)*SmtRes!DA703, 2)</f>
        <v>17.510000000000002</v>
      </c>
      <c r="P308">
        <f>SmtRes!AG703</f>
        <v>0</v>
      </c>
      <c r="Q308">
        <f>SmtRes!DC703</f>
        <v>0</v>
      </c>
      <c r="R308">
        <f>ROUND(ROUND(Q308*Source!I255, 6)*1, 2)</f>
        <v>0</v>
      </c>
      <c r="S308">
        <f>SmtRes!AC703</f>
        <v>0</v>
      </c>
      <c r="T308">
        <f>ROUND(ROUND(Q308*Source!I255, 6)*SmtRes!AK703, 2)</f>
        <v>0</v>
      </c>
      <c r="U308">
        <f>SmtRes!X703</f>
        <v>-706867461</v>
      </c>
      <c r="V308">
        <v>-544460669</v>
      </c>
      <c r="W308">
        <v>376199386</v>
      </c>
    </row>
    <row r="309" spans="1:23" x14ac:dyDescent="0.2">
      <c r="A309">
        <f>Source!A255</f>
        <v>17</v>
      </c>
      <c r="C309">
        <v>2</v>
      </c>
      <c r="D309">
        <v>0</v>
      </c>
      <c r="E309">
        <f>SmtRes!AV702</f>
        <v>0</v>
      </c>
      <c r="F309" t="str">
        <f>SmtRes!I702</f>
        <v>91.05.05-014</v>
      </c>
      <c r="G309" t="str">
        <f>SmtRes!K702</f>
        <v>Краны на автомобильном ходу, грузоподъемность 10 т</v>
      </c>
      <c r="H309" t="str">
        <f>SmtRes!O702</f>
        <v>маш.-ч</v>
      </c>
      <c r="I309">
        <f>SmtRes!Y702*Source!I255</f>
        <v>3.1989210000000003</v>
      </c>
      <c r="J309">
        <f>SmtRes!AO702</f>
        <v>1</v>
      </c>
      <c r="K309">
        <f>SmtRes!AF702</f>
        <v>112.77</v>
      </c>
      <c r="L309">
        <f>SmtRes!DB702</f>
        <v>34.96</v>
      </c>
      <c r="M309">
        <f>ROUND(ROUND(L309*Source!I255, 6)*1, 2)</f>
        <v>360.76</v>
      </c>
      <c r="N309">
        <f>SmtRes!AB702</f>
        <v>797.28</v>
      </c>
      <c r="O309">
        <f>ROUND(ROUND(L309*Source!I255, 6)*SmtRes!DA702, 2)</f>
        <v>2550.54</v>
      </c>
      <c r="P309">
        <f>SmtRes!AG702</f>
        <v>11.84</v>
      </c>
      <c r="Q309">
        <f>SmtRes!DC702</f>
        <v>3.67</v>
      </c>
      <c r="R309">
        <f>ROUND(ROUND(Q309*Source!I255, 6)*1, 2)</f>
        <v>37.869999999999997</v>
      </c>
      <c r="S309">
        <f>SmtRes!AC702</f>
        <v>11.84</v>
      </c>
      <c r="T309">
        <f>ROUND(ROUND(Q309*Source!I255, 6)*SmtRes!AK702, 2)</f>
        <v>37.869999999999997</v>
      </c>
      <c r="U309">
        <f>SmtRes!X702</f>
        <v>903590057</v>
      </c>
      <c r="V309">
        <v>1764324061</v>
      </c>
      <c r="W309">
        <v>1427555303</v>
      </c>
    </row>
    <row r="310" spans="1:23" x14ac:dyDescent="0.2">
      <c r="A310">
        <f>Source!A255</f>
        <v>17</v>
      </c>
      <c r="C310">
        <v>1</v>
      </c>
      <c r="D310">
        <v>0</v>
      </c>
      <c r="E310">
        <f>SmtRes!AV700</f>
        <v>1</v>
      </c>
      <c r="F310" t="str">
        <f>SmtRes!I700</f>
        <v>1-100-22-82</v>
      </c>
      <c r="G310" t="str">
        <f>SmtRes!K700</f>
        <v>Рабочий среднего разряда 2.2</v>
      </c>
      <c r="H310" t="str">
        <f>SmtRes!O700</f>
        <v>чел.-ч.</v>
      </c>
      <c r="I310">
        <f>SmtRes!Y700*Source!I255</f>
        <v>96.070821000000009</v>
      </c>
      <c r="J310">
        <f>SmtRes!AO700</f>
        <v>1</v>
      </c>
      <c r="K310">
        <f>SmtRes!AH700</f>
        <v>7.09</v>
      </c>
      <c r="L310">
        <f>SmtRes!DB700</f>
        <v>66.010000000000005</v>
      </c>
      <c r="M310">
        <f>ROUND(ROUND(L310*Source!I255, 6)*1, 2)</f>
        <v>681.16</v>
      </c>
      <c r="N310">
        <f>SmtRes!AD700</f>
        <v>50.13</v>
      </c>
      <c r="O310">
        <f>ROUND(ROUND(L310*Source!I255, 6)*SmtRes!DA700, 2)</f>
        <v>4815.83</v>
      </c>
      <c r="P310">
        <f>SmtRes!AG700</f>
        <v>0</v>
      </c>
      <c r="Q310">
        <f>SmtRes!DC700</f>
        <v>0</v>
      </c>
      <c r="R310">
        <f>ROUND(ROUND(Q310*Source!I255, 6)*1, 2)</f>
        <v>0</v>
      </c>
      <c r="S310">
        <f>SmtRes!AC700</f>
        <v>0</v>
      </c>
      <c r="T310">
        <f>ROUND(ROUND(Q310*Source!I255, 6)*SmtRes!AK700, 2)</f>
        <v>0</v>
      </c>
      <c r="U310">
        <f>SmtRes!X700</f>
        <v>245130674</v>
      </c>
      <c r="V310">
        <v>682054296</v>
      </c>
      <c r="W310">
        <v>784620004</v>
      </c>
    </row>
    <row r="311" spans="1:23" x14ac:dyDescent="0.2">
      <c r="A311">
        <f>Source!A257</f>
        <v>17</v>
      </c>
      <c r="C311">
        <v>3</v>
      </c>
      <c r="D311">
        <f>Source!BI257</f>
        <v>1</v>
      </c>
      <c r="E311">
        <f>Source!FS257</f>
        <v>0</v>
      </c>
      <c r="F311" t="str">
        <f>Source!F257</f>
        <v>04.1.02.05-0007</v>
      </c>
      <c r="G311" t="str">
        <f>Source!G257</f>
        <v>Бетон тяжелый, класс В20 (М250)</v>
      </c>
      <c r="H311" t="str">
        <f>Source!H257</f>
        <v>м3</v>
      </c>
      <c r="I311">
        <f>Source!I257</f>
        <v>10.525482</v>
      </c>
      <c r="J311">
        <v>1</v>
      </c>
      <c r="K311">
        <f>Source!AC257</f>
        <v>718.23</v>
      </c>
      <c r="M311">
        <f>ROUND(K311*I311, 2)</f>
        <v>7559.72</v>
      </c>
      <c r="N311">
        <f>Source!AC257*IF(Source!BC257&lt;&gt; 0, Source!BC257, 1)</f>
        <v>5077.8861000000006</v>
      </c>
      <c r="O311">
        <f>ROUND(N311*I311, 2)</f>
        <v>53447.199999999997</v>
      </c>
      <c r="P311">
        <f>Source!AE257</f>
        <v>0</v>
      </c>
      <c r="R311">
        <f>ROUND(P311*I311, 2)</f>
        <v>0</v>
      </c>
      <c r="S311">
        <f>Source!AE257*IF(Source!BS257&lt;&gt; 0, Source!BS257, 1)</f>
        <v>0</v>
      </c>
      <c r="T311">
        <f>ROUND(S311*I311, 2)</f>
        <v>0</v>
      </c>
      <c r="U311">
        <f>Source!GF257</f>
        <v>1333352647</v>
      </c>
      <c r="V311">
        <v>903133634</v>
      </c>
      <c r="W311">
        <v>1589491993</v>
      </c>
    </row>
    <row r="312" spans="1:23" x14ac:dyDescent="0.2">
      <c r="A312">
        <f>Source!A259</f>
        <v>17</v>
      </c>
      <c r="C312">
        <v>3</v>
      </c>
      <c r="D312">
        <f>Source!BI259</f>
        <v>1</v>
      </c>
      <c r="E312">
        <f>Source!FS259</f>
        <v>0</v>
      </c>
      <c r="F312" t="str">
        <f>Source!F259</f>
        <v>08.4.02.03-0021</v>
      </c>
      <c r="G312" t="str">
        <f>Source!G259</f>
        <v>Каркасы и сетки арматурные плоские, собранные и сваренные (связанные) в арматурные изделия, класс BP-I, диаметр 4 мм</v>
      </c>
      <c r="H312" t="str">
        <f>Source!H259</f>
        <v>т</v>
      </c>
      <c r="I312">
        <f>Source!I259</f>
        <v>0.11</v>
      </c>
      <c r="J312">
        <v>1</v>
      </c>
      <c r="K312">
        <f>Source!AC259</f>
        <v>8817.17</v>
      </c>
      <c r="M312">
        <f>ROUND(K312*I312, 2)</f>
        <v>969.89</v>
      </c>
      <c r="N312">
        <f>Source!AC259*IF(Source!BC259&lt;&gt; 0, Source!BC259, 1)</f>
        <v>62337.391900000002</v>
      </c>
      <c r="O312">
        <f>ROUND(N312*I312, 2)</f>
        <v>6857.11</v>
      </c>
      <c r="P312">
        <f>Source!AE259</f>
        <v>0</v>
      </c>
      <c r="R312">
        <f>ROUND(P312*I312, 2)</f>
        <v>0</v>
      </c>
      <c r="S312">
        <f>Source!AE259*IF(Source!BS259&lt;&gt; 0, Source!BS259, 1)</f>
        <v>0</v>
      </c>
      <c r="T312">
        <f>ROUND(S312*I312, 2)</f>
        <v>0</v>
      </c>
      <c r="U312">
        <f>Source!GF259</f>
        <v>-1927946470</v>
      </c>
      <c r="V312">
        <v>-228308671</v>
      </c>
      <c r="W312">
        <v>336695744</v>
      </c>
    </row>
    <row r="313" spans="1:23" x14ac:dyDescent="0.2">
      <c r="A313">
        <f>Source!A261</f>
        <v>17</v>
      </c>
      <c r="C313">
        <v>3</v>
      </c>
      <c r="D313">
        <v>0</v>
      </c>
      <c r="E313">
        <f>SmtRes!AV726</f>
        <v>0</v>
      </c>
      <c r="F313" t="str">
        <f>SmtRes!I726</f>
        <v>14.5.05.02-0001</v>
      </c>
      <c r="G313" t="str">
        <f>SmtRes!K726</f>
        <v>Олифа натуральная</v>
      </c>
      <c r="H313" t="str">
        <f>SmtRes!O726</f>
        <v>кг</v>
      </c>
      <c r="I313">
        <f>SmtRes!Y726*Source!I261</f>
        <v>1.68804</v>
      </c>
      <c r="J313">
        <f>SmtRes!AO726</f>
        <v>1</v>
      </c>
      <c r="K313">
        <f>SmtRes!AE726</f>
        <v>26.7</v>
      </c>
      <c r="L313">
        <f>SmtRes!DB726</f>
        <v>72.09</v>
      </c>
      <c r="M313">
        <f>ROUND(ROUND(L313*Source!I261, 6)*1, 2)</f>
        <v>45.07</v>
      </c>
      <c r="N313">
        <f>SmtRes!AA726</f>
        <v>188.77</v>
      </c>
      <c r="O313">
        <f>ROUND(ROUND(L313*Source!I261, 6)*SmtRes!DA726, 2)</f>
        <v>318.64999999999998</v>
      </c>
      <c r="P313">
        <f>SmtRes!AG726</f>
        <v>0</v>
      </c>
      <c r="Q313">
        <f>SmtRes!DC726</f>
        <v>0</v>
      </c>
      <c r="R313">
        <f>ROUND(ROUND(Q313*Source!I261, 6)*1, 2)</f>
        <v>0</v>
      </c>
      <c r="S313">
        <f>SmtRes!AC726</f>
        <v>0</v>
      </c>
      <c r="T313">
        <f>ROUND(ROUND(Q313*Source!I261, 6)*SmtRes!AK726, 2)</f>
        <v>0</v>
      </c>
      <c r="U313">
        <f>SmtRes!X726</f>
        <v>1682478810</v>
      </c>
      <c r="V313">
        <v>1669029725</v>
      </c>
      <c r="W313">
        <v>1796102997</v>
      </c>
    </row>
    <row r="314" spans="1:23" x14ac:dyDescent="0.2">
      <c r="A314">
        <f>Source!A261</f>
        <v>17</v>
      </c>
      <c r="C314">
        <v>3</v>
      </c>
      <c r="D314">
        <v>0</v>
      </c>
      <c r="E314">
        <f>SmtRes!AV725</f>
        <v>0</v>
      </c>
      <c r="F314" t="str">
        <f>SmtRes!I725</f>
        <v>01.7.20.08-0051</v>
      </c>
      <c r="G314" t="str">
        <f>SmtRes!K725</f>
        <v>Ветошь</v>
      </c>
      <c r="H314" t="str">
        <f>SmtRes!O725</f>
        <v>кг</v>
      </c>
      <c r="I314">
        <f>SmtRes!Y725*Source!I261</f>
        <v>0.18755999999999998</v>
      </c>
      <c r="J314">
        <f>SmtRes!AO725</f>
        <v>1</v>
      </c>
      <c r="K314">
        <f>SmtRes!AE725</f>
        <v>1.74</v>
      </c>
      <c r="L314">
        <f>SmtRes!DB725</f>
        <v>0.52</v>
      </c>
      <c r="M314">
        <f>ROUND(ROUND(L314*Source!I261, 6)*1, 2)</f>
        <v>0.33</v>
      </c>
      <c r="N314">
        <f>SmtRes!AA725</f>
        <v>12.3</v>
      </c>
      <c r="O314">
        <f>ROUND(ROUND(L314*Source!I261, 6)*SmtRes!DA725, 2)</f>
        <v>2.2999999999999998</v>
      </c>
      <c r="P314">
        <f>SmtRes!AG725</f>
        <v>0</v>
      </c>
      <c r="Q314">
        <f>SmtRes!DC725</f>
        <v>0</v>
      </c>
      <c r="R314">
        <f>ROUND(ROUND(Q314*Source!I261, 6)*1, 2)</f>
        <v>0</v>
      </c>
      <c r="S314">
        <f>SmtRes!AC725</f>
        <v>0</v>
      </c>
      <c r="T314">
        <f>ROUND(ROUND(Q314*Source!I261, 6)*SmtRes!AK725, 2)</f>
        <v>0</v>
      </c>
      <c r="U314">
        <f>SmtRes!X725</f>
        <v>1160770243</v>
      </c>
      <c r="V314">
        <v>-1003889590</v>
      </c>
      <c r="W314">
        <v>-440202231</v>
      </c>
    </row>
    <row r="315" spans="1:23" x14ac:dyDescent="0.2">
      <c r="A315">
        <f>Source!A261</f>
        <v>17</v>
      </c>
      <c r="C315">
        <v>2</v>
      </c>
      <c r="D315">
        <v>0</v>
      </c>
      <c r="E315">
        <f>SmtRes!AV724</f>
        <v>0</v>
      </c>
      <c r="F315" t="str">
        <f>SmtRes!I724</f>
        <v>91.14.02-001</v>
      </c>
      <c r="G315" t="str">
        <f>SmtRes!K724</f>
        <v>Автомобили бортовые, грузоподъемность до 5 т</v>
      </c>
      <c r="H315" t="str">
        <f>SmtRes!O724</f>
        <v>маш.-ч</v>
      </c>
      <c r="I315">
        <f>SmtRes!Y724*Source!I261</f>
        <v>1.8755999999999998E-2</v>
      </c>
      <c r="J315">
        <f>SmtRes!AO724</f>
        <v>1</v>
      </c>
      <c r="K315">
        <f>SmtRes!AF724</f>
        <v>86.79</v>
      </c>
      <c r="L315">
        <f>SmtRes!DB724</f>
        <v>2.6</v>
      </c>
      <c r="M315">
        <f>ROUND(ROUND(L315*Source!I261, 6)*1, 2)</f>
        <v>1.63</v>
      </c>
      <c r="N315">
        <f>SmtRes!AB724</f>
        <v>613.61</v>
      </c>
      <c r="O315">
        <f>ROUND(ROUND(L315*Source!I261, 6)*SmtRes!DA724, 2)</f>
        <v>11.49</v>
      </c>
      <c r="P315">
        <f>SmtRes!AG724</f>
        <v>10.130000000000001</v>
      </c>
      <c r="Q315">
        <f>SmtRes!DC724</f>
        <v>0.3</v>
      </c>
      <c r="R315">
        <f>ROUND(ROUND(Q315*Source!I261, 6)*1, 2)</f>
        <v>0.19</v>
      </c>
      <c r="S315">
        <f>SmtRes!AC724</f>
        <v>10.130000000000001</v>
      </c>
      <c r="T315">
        <f>ROUND(ROUND(Q315*Source!I261, 6)*SmtRes!AK724, 2)</f>
        <v>0.19</v>
      </c>
      <c r="U315">
        <f>SmtRes!X724</f>
        <v>1171957361</v>
      </c>
      <c r="V315">
        <v>-219440089</v>
      </c>
      <c r="W315">
        <v>832510903</v>
      </c>
    </row>
    <row r="316" spans="1:23" x14ac:dyDescent="0.2">
      <c r="A316">
        <f>Source!A261</f>
        <v>17</v>
      </c>
      <c r="C316">
        <v>2</v>
      </c>
      <c r="D316">
        <v>0</v>
      </c>
      <c r="E316">
        <f>SmtRes!AV723</f>
        <v>0</v>
      </c>
      <c r="F316" t="str">
        <f>SmtRes!I723</f>
        <v>91.06.06-048</v>
      </c>
      <c r="G316" t="str">
        <f>SmtRes!K723</f>
        <v>Подъемники одномачтовые, грузоподъемность до 500 кг, высота подъема 45 м</v>
      </c>
      <c r="H316" t="str">
        <f>SmtRes!O723</f>
        <v>маш.-ч</v>
      </c>
      <c r="I316">
        <f>SmtRes!Y723*Source!I261</f>
        <v>6.2519999999999997E-3</v>
      </c>
      <c r="J316">
        <f>SmtRes!AO723</f>
        <v>1</v>
      </c>
      <c r="K316">
        <f>SmtRes!AF723</f>
        <v>29.78</v>
      </c>
      <c r="L316">
        <f>SmtRes!DB723</f>
        <v>0.3</v>
      </c>
      <c r="M316">
        <f>ROUND(ROUND(L316*Source!I261, 6)*1, 2)</f>
        <v>0.19</v>
      </c>
      <c r="N316">
        <f>SmtRes!AB723</f>
        <v>210.54</v>
      </c>
      <c r="O316">
        <f>ROUND(ROUND(L316*Source!I261, 6)*SmtRes!DA723, 2)</f>
        <v>1.33</v>
      </c>
      <c r="P316">
        <f>SmtRes!AG723</f>
        <v>11.84</v>
      </c>
      <c r="Q316">
        <f>SmtRes!DC723</f>
        <v>0.12</v>
      </c>
      <c r="R316">
        <f>ROUND(ROUND(Q316*Source!I261, 6)*1, 2)</f>
        <v>0.08</v>
      </c>
      <c r="S316">
        <f>SmtRes!AC723</f>
        <v>11.84</v>
      </c>
      <c r="T316">
        <f>ROUND(ROUND(Q316*Source!I261, 6)*SmtRes!AK723, 2)</f>
        <v>0.08</v>
      </c>
      <c r="U316">
        <f>SmtRes!X723</f>
        <v>-1949214054</v>
      </c>
      <c r="V316">
        <v>-382582909</v>
      </c>
      <c r="W316">
        <v>143420071</v>
      </c>
    </row>
    <row r="317" spans="1:23" x14ac:dyDescent="0.2">
      <c r="A317">
        <f>Source!A261</f>
        <v>17</v>
      </c>
      <c r="C317">
        <v>1</v>
      </c>
      <c r="D317">
        <v>0</v>
      </c>
      <c r="E317">
        <f>SmtRes!AV721</f>
        <v>1</v>
      </c>
      <c r="F317" t="str">
        <f>SmtRes!I721</f>
        <v>1-100-33-82</v>
      </c>
      <c r="G317" t="str">
        <f>SmtRes!K721</f>
        <v>Рабочий среднего разряда 3.3</v>
      </c>
      <c r="H317" t="str">
        <f>SmtRes!O721</f>
        <v>чел.-ч.</v>
      </c>
      <c r="I317">
        <f>SmtRes!Y721*Source!I261</f>
        <v>25.376868000000002</v>
      </c>
      <c r="J317">
        <f>SmtRes!AO721</f>
        <v>1</v>
      </c>
      <c r="K317">
        <f>SmtRes!AH721</f>
        <v>7.91</v>
      </c>
      <c r="L317">
        <f>SmtRes!DB721</f>
        <v>321.07</v>
      </c>
      <c r="M317">
        <f>ROUND(ROUND(L317*Source!I261, 6)*1, 2)</f>
        <v>200.73</v>
      </c>
      <c r="N317">
        <f>SmtRes!AD721</f>
        <v>55.92</v>
      </c>
      <c r="O317">
        <f>ROUND(ROUND(L317*Source!I261, 6)*SmtRes!DA721, 2)</f>
        <v>1419.18</v>
      </c>
      <c r="P317">
        <f>SmtRes!AG721</f>
        <v>0</v>
      </c>
      <c r="Q317">
        <f>SmtRes!DC721</f>
        <v>0</v>
      </c>
      <c r="R317">
        <f>ROUND(ROUND(Q317*Source!I261, 6)*1, 2)</f>
        <v>0</v>
      </c>
      <c r="S317">
        <f>SmtRes!AC721</f>
        <v>0</v>
      </c>
      <c r="T317">
        <f>ROUND(ROUND(Q317*Source!I261, 6)*SmtRes!AK721, 2)</f>
        <v>0</v>
      </c>
      <c r="U317">
        <f>SmtRes!X721</f>
        <v>1130331611</v>
      </c>
      <c r="V317">
        <v>1436955946</v>
      </c>
      <c r="W317">
        <v>1155428616</v>
      </c>
    </row>
    <row r="318" spans="1:23" x14ac:dyDescent="0.2">
      <c r="A318">
        <f>Source!A263</f>
        <v>17</v>
      </c>
      <c r="C318">
        <v>3</v>
      </c>
      <c r="D318">
        <f>Source!BI263</f>
        <v>1</v>
      </c>
      <c r="E318">
        <f>Source!FS263</f>
        <v>0</v>
      </c>
      <c r="F318" t="str">
        <f>Source!F263</f>
        <v>14.4.04.08-0002</v>
      </c>
      <c r="G318" t="str">
        <f>Source!G263</f>
        <v>Эмаль ПФ-115 БИО различных цветов</v>
      </c>
      <c r="H318" t="str">
        <f>Source!H263</f>
        <v>т</v>
      </c>
      <c r="I318">
        <f>Source!I263</f>
        <v>1.538E-2</v>
      </c>
      <c r="J318">
        <v>1</v>
      </c>
      <c r="K318">
        <f>Source!AC263</f>
        <v>34375.18</v>
      </c>
      <c r="M318">
        <f>ROUND(K318*I318, 2)</f>
        <v>528.69000000000005</v>
      </c>
      <c r="N318">
        <f>Source!AC263*IF(Source!BC263&lt;&gt; 0, Source!BC263, 1)</f>
        <v>243032.52260000003</v>
      </c>
      <c r="O318">
        <f>ROUND(N318*I318, 2)</f>
        <v>3737.84</v>
      </c>
      <c r="P318">
        <f>Source!AE263</f>
        <v>0</v>
      </c>
      <c r="R318">
        <f>ROUND(P318*I318, 2)</f>
        <v>0</v>
      </c>
      <c r="S318">
        <f>Source!AE263*IF(Source!BS263&lt;&gt; 0, Source!BS263, 1)</f>
        <v>0</v>
      </c>
      <c r="T318">
        <f>ROUND(S318*I318, 2)</f>
        <v>0</v>
      </c>
      <c r="U318">
        <f>Source!GF263</f>
        <v>1185520454</v>
      </c>
      <c r="V318">
        <v>1943646725</v>
      </c>
      <c r="W318">
        <v>772687408</v>
      </c>
    </row>
    <row r="319" spans="1:23" x14ac:dyDescent="0.2">
      <c r="A319">
        <f>Source!A323</f>
        <v>3</v>
      </c>
      <c r="B319">
        <v>323</v>
      </c>
      <c r="G319" t="str">
        <f>Source!G323</f>
        <v>Пуско-наладочные работы  котла  ДКВР -10-13 заводской № 8466  в котельной по адресу: ул.Лесная,1 г.Алушта, Республика Крым</v>
      </c>
    </row>
    <row r="320" spans="1:23" x14ac:dyDescent="0.2">
      <c r="A320">
        <f>Source!A329</f>
        <v>17</v>
      </c>
      <c r="C320">
        <v>1</v>
      </c>
      <c r="D320">
        <v>0</v>
      </c>
      <c r="E320">
        <f>SmtRes!AV730</f>
        <v>1</v>
      </c>
      <c r="F320" t="str">
        <f>SmtRes!I730</f>
        <v>2-500-30-82</v>
      </c>
      <c r="G320" t="str">
        <f>SmtRes!K730</f>
        <v>Инженер теплотехник, категории III</v>
      </c>
      <c r="H320" t="str">
        <f>SmtRes!O730</f>
        <v>чел.-ч.</v>
      </c>
      <c r="I320">
        <f>SmtRes!Y730*Source!I329</f>
        <v>158.71199999999999</v>
      </c>
      <c r="J320">
        <f>SmtRes!AO730</f>
        <v>1</v>
      </c>
      <c r="K320">
        <f>SmtRes!AH730</f>
        <v>11.33</v>
      </c>
      <c r="L320">
        <f>SmtRes!DB730</f>
        <v>1798.2080000000001</v>
      </c>
      <c r="M320">
        <f>ROUND(ROUND(L320*Source!I329, 6)*1, 2)</f>
        <v>1798.21</v>
      </c>
      <c r="N320">
        <f>SmtRes!AD730</f>
        <v>80.099999999999994</v>
      </c>
      <c r="O320">
        <f>ROUND(ROUND(L320*Source!I329, 6)*SmtRes!DA730, 2)</f>
        <v>12713.33</v>
      </c>
      <c r="P320">
        <f>SmtRes!AG730</f>
        <v>0</v>
      </c>
      <c r="Q320">
        <f>SmtRes!DC730</f>
        <v>0</v>
      </c>
      <c r="R320">
        <f>ROUND(ROUND(Q320*Source!I329, 6)*1, 2)</f>
        <v>0</v>
      </c>
      <c r="S320">
        <f>SmtRes!AC730</f>
        <v>0</v>
      </c>
      <c r="T320">
        <f>ROUND(ROUND(Q320*Source!I329, 6)*SmtRes!AK730, 2)</f>
        <v>0</v>
      </c>
      <c r="U320">
        <f>SmtRes!X730</f>
        <v>-106203497</v>
      </c>
      <c r="V320">
        <v>2063342421</v>
      </c>
      <c r="W320">
        <v>200263951</v>
      </c>
    </row>
    <row r="321" spans="1:23" x14ac:dyDescent="0.2">
      <c r="A321">
        <f>Source!A329</f>
        <v>17</v>
      </c>
      <c r="C321">
        <v>1</v>
      </c>
      <c r="D321">
        <v>0</v>
      </c>
      <c r="E321">
        <f>SmtRes!AV729</f>
        <v>1</v>
      </c>
      <c r="F321" t="str">
        <f>SmtRes!I729</f>
        <v>2-500-20-82</v>
      </c>
      <c r="G321" t="str">
        <f>SmtRes!K729</f>
        <v>Инженер теплотехник, категории II</v>
      </c>
      <c r="H321" t="str">
        <f>SmtRes!O729</f>
        <v>чел.-ч.</v>
      </c>
      <c r="I321">
        <f>SmtRes!Y729*Source!I329</f>
        <v>370.32800000000003</v>
      </c>
      <c r="J321">
        <f>SmtRes!AO729</f>
        <v>1</v>
      </c>
      <c r="K321">
        <f>SmtRes!AH729</f>
        <v>12.58</v>
      </c>
      <c r="L321">
        <f>SmtRes!DB729</f>
        <v>4658.7280000000001</v>
      </c>
      <c r="M321">
        <f>ROUND(ROUND(L321*Source!I329, 6)*1, 2)</f>
        <v>4658.7299999999996</v>
      </c>
      <c r="N321">
        <f>SmtRes!AD729</f>
        <v>88.94</v>
      </c>
      <c r="O321">
        <f>ROUND(ROUND(L321*Source!I329, 6)*SmtRes!DA729, 2)</f>
        <v>32937.21</v>
      </c>
      <c r="P321">
        <f>SmtRes!AG729</f>
        <v>0</v>
      </c>
      <c r="Q321">
        <f>SmtRes!DC729</f>
        <v>0</v>
      </c>
      <c r="R321">
        <f>ROUND(ROUND(Q321*Source!I329, 6)*1, 2)</f>
        <v>0</v>
      </c>
      <c r="S321">
        <f>SmtRes!AC729</f>
        <v>0</v>
      </c>
      <c r="T321">
        <f>ROUND(ROUND(Q321*Source!I329, 6)*SmtRes!AK729, 2)</f>
        <v>0</v>
      </c>
      <c r="U321">
        <f>SmtRes!X729</f>
        <v>1393351621</v>
      </c>
      <c r="V321">
        <v>19912646</v>
      </c>
      <c r="W321">
        <v>-964602124</v>
      </c>
    </row>
    <row r="322" spans="1:23" x14ac:dyDescent="0.2">
      <c r="A322">
        <v>999</v>
      </c>
    </row>
  </sheetData>
  <phoneticPr fontId="2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293</v>
      </c>
      <c r="D1" t="s">
        <v>294</v>
      </c>
      <c r="F1">
        <v>0</v>
      </c>
      <c r="G1">
        <v>0</v>
      </c>
      <c r="H1">
        <v>0</v>
      </c>
      <c r="I1" t="s">
        <v>295</v>
      </c>
      <c r="J1" t="s">
        <v>296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297</v>
      </c>
      <c r="G12" s="1" t="s">
        <v>298</v>
      </c>
      <c r="H12" s="1" t="s">
        <v>296</v>
      </c>
      <c r="I12" s="1">
        <v>0</v>
      </c>
      <c r="J12" s="1" t="s">
        <v>296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296</v>
      </c>
      <c r="V12" s="1">
        <v>2</v>
      </c>
      <c r="W12" s="1" t="s">
        <v>296</v>
      </c>
      <c r="X12" s="1" t="s">
        <v>296</v>
      </c>
      <c r="Y12" s="1" t="s">
        <v>296</v>
      </c>
      <c r="Z12" s="1" t="s">
        <v>296</v>
      </c>
      <c r="AA12" s="1" t="s">
        <v>296</v>
      </c>
      <c r="AB12" s="1" t="s">
        <v>296</v>
      </c>
      <c r="AC12" s="1" t="s">
        <v>296</v>
      </c>
      <c r="AD12" s="1" t="s">
        <v>296</v>
      </c>
      <c r="AE12" s="1" t="s">
        <v>296</v>
      </c>
      <c r="AF12" s="1" t="s">
        <v>296</v>
      </c>
      <c r="AG12" s="1" t="s">
        <v>296</v>
      </c>
      <c r="AH12" s="1" t="s">
        <v>296</v>
      </c>
      <c r="AI12" s="1" t="s">
        <v>296</v>
      </c>
      <c r="AJ12" s="1" t="s">
        <v>299</v>
      </c>
      <c r="AK12" s="1"/>
      <c r="AL12" s="1" t="s">
        <v>296</v>
      </c>
      <c r="AM12" s="1" t="s">
        <v>296</v>
      </c>
      <c r="AN12" s="1" t="s">
        <v>296</v>
      </c>
      <c r="AO12" s="1"/>
      <c r="AP12" s="1" t="s">
        <v>296</v>
      </c>
      <c r="AQ12" s="1" t="s">
        <v>296</v>
      </c>
      <c r="AR12" s="1" t="s">
        <v>296</v>
      </c>
      <c r="AS12" s="1"/>
      <c r="AT12" s="1"/>
      <c r="AU12" s="1"/>
      <c r="AV12" s="1"/>
      <c r="AW12" s="1"/>
      <c r="AX12" s="1" t="s">
        <v>299</v>
      </c>
      <c r="AY12" s="1" t="s">
        <v>296</v>
      </c>
      <c r="AZ12" s="1" t="s">
        <v>296</v>
      </c>
      <c r="BA12" s="1"/>
      <c r="BB12" s="1"/>
      <c r="BC12" s="1"/>
      <c r="BD12" s="1"/>
      <c r="BE12" s="1"/>
      <c r="BF12" s="1"/>
      <c r="BG12" s="1"/>
      <c r="BH12" s="1" t="s">
        <v>300</v>
      </c>
      <c r="BI12" s="1" t="s">
        <v>301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302</v>
      </c>
      <c r="BZ12" s="1" t="s">
        <v>303</v>
      </c>
      <c r="CA12" s="1" t="s">
        <v>302</v>
      </c>
      <c r="CB12" s="1" t="s">
        <v>302</v>
      </c>
      <c r="CC12" s="1" t="s">
        <v>302</v>
      </c>
      <c r="CD12" s="1" t="s">
        <v>302</v>
      </c>
      <c r="CE12" s="1" t="s">
        <v>304</v>
      </c>
      <c r="CF12" s="1">
        <v>0</v>
      </c>
      <c r="CG12" s="1">
        <v>0</v>
      </c>
      <c r="CH12" s="1">
        <v>2654216</v>
      </c>
      <c r="CI12" s="1" t="s">
        <v>296</v>
      </c>
      <c r="CJ12" s="1" t="s">
        <v>296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305</v>
      </c>
      <c r="G20" s="1" t="s">
        <v>306</v>
      </c>
      <c r="H20" s="1" t="s">
        <v>296</v>
      </c>
      <c r="I20" s="1">
        <v>0</v>
      </c>
      <c r="J20" s="1" t="s">
        <v>307</v>
      </c>
      <c r="K20" s="1">
        <v>2</v>
      </c>
      <c r="L20" s="1" t="s">
        <v>305</v>
      </c>
      <c r="M20" s="1"/>
      <c r="N20" s="1"/>
      <c r="O20" s="1"/>
      <c r="P20" s="1"/>
      <c r="Q20" s="1"/>
      <c r="R20" s="1"/>
      <c r="S20" s="1"/>
      <c r="T20" s="1"/>
      <c r="U20" s="1" t="s">
        <v>296</v>
      </c>
      <c r="V20" s="1">
        <v>2</v>
      </c>
      <c r="W20" s="1"/>
      <c r="X20" s="1"/>
      <c r="Y20" s="1"/>
      <c r="Z20" s="1"/>
      <c r="AA20" s="1"/>
      <c r="AB20" s="1" t="s">
        <v>308</v>
      </c>
      <c r="AC20" s="1" t="s">
        <v>309</v>
      </c>
      <c r="AD20" s="1" t="s">
        <v>310</v>
      </c>
      <c r="AE20" s="1" t="s">
        <v>311</v>
      </c>
      <c r="AF20" s="1" t="s">
        <v>312</v>
      </c>
      <c r="AG20" s="1" t="s">
        <v>313</v>
      </c>
      <c r="AH20" s="1"/>
      <c r="AI20" s="1"/>
      <c r="AJ20" s="1"/>
      <c r="AK20" s="1"/>
      <c r="AL20" s="1"/>
      <c r="AM20" s="1"/>
      <c r="AN20" s="1"/>
      <c r="AO20" s="1"/>
      <c r="AP20" s="1" t="s">
        <v>310</v>
      </c>
      <c r="AQ20" s="1" t="s">
        <v>311</v>
      </c>
      <c r="AR20" s="1" t="s">
        <v>299</v>
      </c>
      <c r="AS20" s="1"/>
      <c r="AT20" s="1"/>
      <c r="AU20" s="1"/>
      <c r="AV20" s="1"/>
      <c r="AW20" s="1"/>
      <c r="AX20" s="1"/>
      <c r="AY20" s="1"/>
      <c r="AZ20" s="1" t="s">
        <v>296</v>
      </c>
      <c r="BA20" s="1"/>
      <c r="BB20" s="1" t="s">
        <v>296</v>
      </c>
      <c r="BC20" s="1" t="s">
        <v>296</v>
      </c>
      <c r="BD20" s="1" t="s">
        <v>296</v>
      </c>
      <c r="BE20" s="1" t="s">
        <v>296</v>
      </c>
      <c r="BF20" s="1" t="s">
        <v>296</v>
      </c>
      <c r="BG20" s="1" t="s">
        <v>296</v>
      </c>
      <c r="BH20" s="1" t="s">
        <v>296</v>
      </c>
      <c r="BI20" s="1" t="s">
        <v>296</v>
      </c>
      <c r="BJ20" s="1" t="s">
        <v>296</v>
      </c>
      <c r="BK20" s="1" t="s">
        <v>296</v>
      </c>
      <c r="BL20" s="1" t="s">
        <v>296</v>
      </c>
      <c r="BM20" s="1" t="s">
        <v>296</v>
      </c>
      <c r="BN20" s="1" t="s">
        <v>296</v>
      </c>
      <c r="BO20" s="1" t="s">
        <v>296</v>
      </c>
      <c r="BP20" s="1" t="s">
        <v>296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296</v>
      </c>
      <c r="CJ20" s="1" t="s">
        <v>296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296</v>
      </c>
      <c r="G24" s="2" t="s">
        <v>314</v>
      </c>
      <c r="H24" s="2" t="s">
        <v>296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315</v>
      </c>
      <c r="G26" s="1" t="s">
        <v>316</v>
      </c>
      <c r="H26" s="1" t="s">
        <v>296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296</v>
      </c>
      <c r="V26" s="1">
        <v>2</v>
      </c>
      <c r="W26" s="1"/>
      <c r="X26" s="1"/>
      <c r="Y26" s="1"/>
      <c r="Z26" s="1"/>
      <c r="AA26" s="1"/>
      <c r="AB26" s="1" t="s">
        <v>296</v>
      </c>
      <c r="AC26" s="1" t="s">
        <v>296</v>
      </c>
      <c r="AD26" s="1" t="s">
        <v>296</v>
      </c>
      <c r="AE26" s="1" t="s">
        <v>296</v>
      </c>
      <c r="AF26" s="1" t="s">
        <v>296</v>
      </c>
      <c r="AG26" s="1" t="s">
        <v>296</v>
      </c>
      <c r="AH26" s="1"/>
      <c r="AI26" s="1"/>
      <c r="AJ26" s="1"/>
      <c r="AK26" s="1"/>
      <c r="AL26" s="1"/>
      <c r="AM26" s="1"/>
      <c r="AN26" s="1"/>
      <c r="AO26" s="1"/>
      <c r="AP26" s="1" t="s">
        <v>296</v>
      </c>
      <c r="AQ26" s="1" t="s">
        <v>296</v>
      </c>
      <c r="AR26" s="1" t="s">
        <v>296</v>
      </c>
      <c r="AS26" s="1"/>
      <c r="AT26" s="1"/>
      <c r="AU26" s="1"/>
      <c r="AV26" s="1"/>
      <c r="AW26" s="1"/>
      <c r="AX26" s="1"/>
      <c r="AY26" s="1"/>
      <c r="AZ26" s="1" t="s">
        <v>296</v>
      </c>
      <c r="BA26" s="1"/>
      <c r="BB26" s="1" t="s">
        <v>296</v>
      </c>
      <c r="BC26" s="1" t="s">
        <v>296</v>
      </c>
      <c r="BD26" s="1" t="s">
        <v>296</v>
      </c>
      <c r="BE26" s="1" t="s">
        <v>296</v>
      </c>
      <c r="BF26" s="1" t="s">
        <v>296</v>
      </c>
      <c r="BG26" s="1" t="s">
        <v>296</v>
      </c>
      <c r="BH26" s="1" t="s">
        <v>296</v>
      </c>
      <c r="BI26" s="1" t="s">
        <v>296</v>
      </c>
      <c r="BJ26" s="1" t="s">
        <v>296</v>
      </c>
      <c r="BK26" s="1" t="s">
        <v>296</v>
      </c>
      <c r="BL26" s="1" t="s">
        <v>296</v>
      </c>
      <c r="BM26" s="1" t="s">
        <v>296</v>
      </c>
      <c r="BN26" s="1" t="s">
        <v>296</v>
      </c>
      <c r="BO26" s="1" t="s">
        <v>296</v>
      </c>
      <c r="BP26" s="1" t="s">
        <v>296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317</v>
      </c>
      <c r="F30" s="2" t="s">
        <v>318</v>
      </c>
      <c r="G30" s="2" t="s">
        <v>319</v>
      </c>
      <c r="H30" s="2" t="s">
        <v>320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296</v>
      </c>
      <c r="BE30" s="2" t="s">
        <v>296</v>
      </c>
      <c r="BF30" s="2" t="s">
        <v>296</v>
      </c>
      <c r="BG30" s="2" t="s">
        <v>296</v>
      </c>
      <c r="BH30" s="2">
        <v>0</v>
      </c>
      <c r="BI30" s="2">
        <v>1</v>
      </c>
      <c r="BJ30" s="2" t="s">
        <v>321</v>
      </c>
      <c r="BK30" s="2"/>
      <c r="BL30" s="2"/>
      <c r="BM30" s="2">
        <v>45001</v>
      </c>
      <c r="BN30" s="2">
        <v>0</v>
      </c>
      <c r="BO30" s="2" t="s">
        <v>296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296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296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296</v>
      </c>
      <c r="DD30" s="2" t="s">
        <v>296</v>
      </c>
      <c r="DE30" s="2" t="s">
        <v>296</v>
      </c>
      <c r="DF30" s="2" t="s">
        <v>296</v>
      </c>
      <c r="DG30" s="2" t="s">
        <v>296</v>
      </c>
      <c r="DH30" s="2" t="s">
        <v>296</v>
      </c>
      <c r="DI30" s="2" t="s">
        <v>296</v>
      </c>
      <c r="DJ30" s="2" t="s">
        <v>296</v>
      </c>
      <c r="DK30" s="2" t="s">
        <v>296</v>
      </c>
      <c r="DL30" s="2" t="s">
        <v>296</v>
      </c>
      <c r="DM30" s="2" t="s">
        <v>296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320</v>
      </c>
      <c r="DW30" s="2" t="s">
        <v>320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322</v>
      </c>
      <c r="EH30" s="2">
        <v>0</v>
      </c>
      <c r="EI30" s="2" t="s">
        <v>296</v>
      </c>
      <c r="EJ30" s="2">
        <v>1</v>
      </c>
      <c r="EK30" s="2">
        <v>45001</v>
      </c>
      <c r="EL30" s="2" t="s">
        <v>323</v>
      </c>
      <c r="EM30" s="2" t="s">
        <v>324</v>
      </c>
      <c r="EN30" s="2"/>
      <c r="EO30" s="2" t="s">
        <v>296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325</v>
      </c>
      <c r="FU30" s="2" t="s">
        <v>326</v>
      </c>
      <c r="FV30" s="2"/>
      <c r="FW30" s="2"/>
      <c r="FX30" s="2">
        <v>94.5</v>
      </c>
      <c r="FY30" s="2">
        <v>63.75</v>
      </c>
      <c r="FZ30" s="2"/>
      <c r="GA30" s="2" t="s">
        <v>296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296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317</v>
      </c>
      <c r="F31" t="s">
        <v>318</v>
      </c>
      <c r="G31" t="s">
        <v>319</v>
      </c>
      <c r="H31" t="s">
        <v>320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296</v>
      </c>
      <c r="BE31" t="s">
        <v>296</v>
      </c>
      <c r="BF31" t="s">
        <v>296</v>
      </c>
      <c r="BG31" t="s">
        <v>296</v>
      </c>
      <c r="BH31">
        <v>0</v>
      </c>
      <c r="BI31">
        <v>1</v>
      </c>
      <c r="BJ31" t="s">
        <v>321</v>
      </c>
      <c r="BM31">
        <v>45001</v>
      </c>
      <c r="BN31">
        <v>0</v>
      </c>
      <c r="BO31" t="s">
        <v>327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296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296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296</v>
      </c>
      <c r="DD31" t="s">
        <v>296</v>
      </c>
      <c r="DE31" t="s">
        <v>296</v>
      </c>
      <c r="DF31" t="s">
        <v>296</v>
      </c>
      <c r="DG31" t="s">
        <v>296</v>
      </c>
      <c r="DH31" t="s">
        <v>296</v>
      </c>
      <c r="DI31" t="s">
        <v>296</v>
      </c>
      <c r="DJ31" t="s">
        <v>296</v>
      </c>
      <c r="DK31" t="s">
        <v>296</v>
      </c>
      <c r="DL31" t="s">
        <v>296</v>
      </c>
      <c r="DM31" t="s">
        <v>296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320</v>
      </c>
      <c r="DW31" t="s">
        <v>320</v>
      </c>
      <c r="DX31">
        <v>1</v>
      </c>
      <c r="EE31">
        <v>28159428</v>
      </c>
      <c r="EF31">
        <v>2</v>
      </c>
      <c r="EG31" t="s">
        <v>322</v>
      </c>
      <c r="EH31">
        <v>0</v>
      </c>
      <c r="EI31" t="s">
        <v>296</v>
      </c>
      <c r="EJ31">
        <v>1</v>
      </c>
      <c r="EK31">
        <v>45001</v>
      </c>
      <c r="EL31" t="s">
        <v>323</v>
      </c>
      <c r="EM31" t="s">
        <v>324</v>
      </c>
      <c r="EO31" t="s">
        <v>296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325</v>
      </c>
      <c r="FU31" t="s">
        <v>326</v>
      </c>
      <c r="FX31">
        <v>94.5</v>
      </c>
      <c r="FY31">
        <v>63.75</v>
      </c>
      <c r="GA31" t="s">
        <v>296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296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328</v>
      </c>
      <c r="F32" s="2" t="s">
        <v>329</v>
      </c>
      <c r="G32" s="2" t="s">
        <v>330</v>
      </c>
      <c r="H32" s="2" t="s">
        <v>320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296</v>
      </c>
      <c r="BE32" s="2" t="s">
        <v>296</v>
      </c>
      <c r="BF32" s="2" t="s">
        <v>296</v>
      </c>
      <c r="BG32" s="2" t="s">
        <v>296</v>
      </c>
      <c r="BH32" s="2">
        <v>0</v>
      </c>
      <c r="BI32" s="2">
        <v>1</v>
      </c>
      <c r="BJ32" s="2" t="s">
        <v>331</v>
      </c>
      <c r="BK32" s="2"/>
      <c r="BL32" s="2"/>
      <c r="BM32" s="2">
        <v>45001</v>
      </c>
      <c r="BN32" s="2">
        <v>0</v>
      </c>
      <c r="BO32" s="2" t="s">
        <v>296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296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296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296</v>
      </c>
      <c r="DD32" s="2" t="s">
        <v>296</v>
      </c>
      <c r="DE32" s="2" t="s">
        <v>296</v>
      </c>
      <c r="DF32" s="2" t="s">
        <v>296</v>
      </c>
      <c r="DG32" s="2" t="s">
        <v>296</v>
      </c>
      <c r="DH32" s="2" t="s">
        <v>296</v>
      </c>
      <c r="DI32" s="2" t="s">
        <v>296</v>
      </c>
      <c r="DJ32" s="2" t="s">
        <v>296</v>
      </c>
      <c r="DK32" s="2" t="s">
        <v>296</v>
      </c>
      <c r="DL32" s="2" t="s">
        <v>296</v>
      </c>
      <c r="DM32" s="2" t="s">
        <v>296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320</v>
      </c>
      <c r="DW32" s="2" t="s">
        <v>320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322</v>
      </c>
      <c r="EH32" s="2">
        <v>0</v>
      </c>
      <c r="EI32" s="2" t="s">
        <v>296</v>
      </c>
      <c r="EJ32" s="2">
        <v>1</v>
      </c>
      <c r="EK32" s="2">
        <v>45001</v>
      </c>
      <c r="EL32" s="2" t="s">
        <v>323</v>
      </c>
      <c r="EM32" s="2" t="s">
        <v>324</v>
      </c>
      <c r="EN32" s="2"/>
      <c r="EO32" s="2" t="s">
        <v>296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325</v>
      </c>
      <c r="FU32" s="2" t="s">
        <v>326</v>
      </c>
      <c r="FV32" s="2"/>
      <c r="FW32" s="2"/>
      <c r="FX32" s="2">
        <v>94.5</v>
      </c>
      <c r="FY32" s="2">
        <v>63.75</v>
      </c>
      <c r="FZ32" s="2"/>
      <c r="GA32" s="2" t="s">
        <v>296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296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328</v>
      </c>
      <c r="F33" t="s">
        <v>329</v>
      </c>
      <c r="G33" t="s">
        <v>330</v>
      </c>
      <c r="H33" t="s">
        <v>320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296</v>
      </c>
      <c r="BE33" t="s">
        <v>296</v>
      </c>
      <c r="BF33" t="s">
        <v>296</v>
      </c>
      <c r="BG33" t="s">
        <v>296</v>
      </c>
      <c r="BH33">
        <v>0</v>
      </c>
      <c r="BI33">
        <v>1</v>
      </c>
      <c r="BJ33" t="s">
        <v>331</v>
      </c>
      <c r="BM33">
        <v>45001</v>
      </c>
      <c r="BN33">
        <v>0</v>
      </c>
      <c r="BO33" t="s">
        <v>327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296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296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296</v>
      </c>
      <c r="DD33" t="s">
        <v>296</v>
      </c>
      <c r="DE33" t="s">
        <v>296</v>
      </c>
      <c r="DF33" t="s">
        <v>296</v>
      </c>
      <c r="DG33" t="s">
        <v>296</v>
      </c>
      <c r="DH33" t="s">
        <v>296</v>
      </c>
      <c r="DI33" t="s">
        <v>296</v>
      </c>
      <c r="DJ33" t="s">
        <v>296</v>
      </c>
      <c r="DK33" t="s">
        <v>296</v>
      </c>
      <c r="DL33" t="s">
        <v>296</v>
      </c>
      <c r="DM33" t="s">
        <v>296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320</v>
      </c>
      <c r="DW33" t="s">
        <v>320</v>
      </c>
      <c r="DX33">
        <v>1</v>
      </c>
      <c r="EE33">
        <v>28159428</v>
      </c>
      <c r="EF33">
        <v>2</v>
      </c>
      <c r="EG33" t="s">
        <v>322</v>
      </c>
      <c r="EH33">
        <v>0</v>
      </c>
      <c r="EI33" t="s">
        <v>296</v>
      </c>
      <c r="EJ33">
        <v>1</v>
      </c>
      <c r="EK33">
        <v>45001</v>
      </c>
      <c r="EL33" t="s">
        <v>323</v>
      </c>
      <c r="EM33" t="s">
        <v>324</v>
      </c>
      <c r="EO33" t="s">
        <v>296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325</v>
      </c>
      <c r="FU33" t="s">
        <v>326</v>
      </c>
      <c r="FX33">
        <v>94.5</v>
      </c>
      <c r="FY33">
        <v>63.75</v>
      </c>
      <c r="GA33" t="s">
        <v>296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296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332</v>
      </c>
      <c r="F34" s="2" t="s">
        <v>333</v>
      </c>
      <c r="G34" s="2" t="s">
        <v>334</v>
      </c>
      <c r="H34" s="2" t="s">
        <v>320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296</v>
      </c>
      <c r="BE34" s="2" t="s">
        <v>296</v>
      </c>
      <c r="BF34" s="2" t="s">
        <v>296</v>
      </c>
      <c r="BG34" s="2" t="s">
        <v>296</v>
      </c>
      <c r="BH34" s="2">
        <v>0</v>
      </c>
      <c r="BI34" s="2">
        <v>1</v>
      </c>
      <c r="BJ34" s="2" t="s">
        <v>335</v>
      </c>
      <c r="BK34" s="2"/>
      <c r="BL34" s="2"/>
      <c r="BM34" s="2">
        <v>45001</v>
      </c>
      <c r="BN34" s="2">
        <v>0</v>
      </c>
      <c r="BO34" s="2" t="s">
        <v>296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296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296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296</v>
      </c>
      <c r="DD34" s="2" t="s">
        <v>296</v>
      </c>
      <c r="DE34" s="2" t="s">
        <v>296</v>
      </c>
      <c r="DF34" s="2" t="s">
        <v>296</v>
      </c>
      <c r="DG34" s="2" t="s">
        <v>296</v>
      </c>
      <c r="DH34" s="2" t="s">
        <v>296</v>
      </c>
      <c r="DI34" s="2" t="s">
        <v>296</v>
      </c>
      <c r="DJ34" s="2" t="s">
        <v>296</v>
      </c>
      <c r="DK34" s="2" t="s">
        <v>296</v>
      </c>
      <c r="DL34" s="2" t="s">
        <v>296</v>
      </c>
      <c r="DM34" s="2" t="s">
        <v>296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320</v>
      </c>
      <c r="DW34" s="2" t="s">
        <v>320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322</v>
      </c>
      <c r="EH34" s="2">
        <v>0</v>
      </c>
      <c r="EI34" s="2" t="s">
        <v>296</v>
      </c>
      <c r="EJ34" s="2">
        <v>1</v>
      </c>
      <c r="EK34" s="2">
        <v>45001</v>
      </c>
      <c r="EL34" s="2" t="s">
        <v>323</v>
      </c>
      <c r="EM34" s="2" t="s">
        <v>324</v>
      </c>
      <c r="EN34" s="2"/>
      <c r="EO34" s="2" t="s">
        <v>296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325</v>
      </c>
      <c r="FU34" s="2" t="s">
        <v>326</v>
      </c>
      <c r="FV34" s="2"/>
      <c r="FW34" s="2"/>
      <c r="FX34" s="2">
        <v>94.5</v>
      </c>
      <c r="FY34" s="2">
        <v>63.75</v>
      </c>
      <c r="FZ34" s="2"/>
      <c r="GA34" s="2" t="s">
        <v>296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296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332</v>
      </c>
      <c r="F35" t="s">
        <v>333</v>
      </c>
      <c r="G35" t="s">
        <v>334</v>
      </c>
      <c r="H35" t="s">
        <v>320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296</v>
      </c>
      <c r="BE35" t="s">
        <v>296</v>
      </c>
      <c r="BF35" t="s">
        <v>296</v>
      </c>
      <c r="BG35" t="s">
        <v>296</v>
      </c>
      <c r="BH35">
        <v>0</v>
      </c>
      <c r="BI35">
        <v>1</v>
      </c>
      <c r="BJ35" t="s">
        <v>335</v>
      </c>
      <c r="BM35">
        <v>45001</v>
      </c>
      <c r="BN35">
        <v>0</v>
      </c>
      <c r="BO35" t="s">
        <v>327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296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296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296</v>
      </c>
      <c r="DD35" t="s">
        <v>296</v>
      </c>
      <c r="DE35" t="s">
        <v>296</v>
      </c>
      <c r="DF35" t="s">
        <v>296</v>
      </c>
      <c r="DG35" t="s">
        <v>296</v>
      </c>
      <c r="DH35" t="s">
        <v>296</v>
      </c>
      <c r="DI35" t="s">
        <v>296</v>
      </c>
      <c r="DJ35" t="s">
        <v>296</v>
      </c>
      <c r="DK35" t="s">
        <v>296</v>
      </c>
      <c r="DL35" t="s">
        <v>296</v>
      </c>
      <c r="DM35" t="s">
        <v>296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320</v>
      </c>
      <c r="DW35" t="s">
        <v>320</v>
      </c>
      <c r="DX35">
        <v>1</v>
      </c>
      <c r="EE35">
        <v>28159428</v>
      </c>
      <c r="EF35">
        <v>2</v>
      </c>
      <c r="EG35" t="s">
        <v>322</v>
      </c>
      <c r="EH35">
        <v>0</v>
      </c>
      <c r="EI35" t="s">
        <v>296</v>
      </c>
      <c r="EJ35">
        <v>1</v>
      </c>
      <c r="EK35">
        <v>45001</v>
      </c>
      <c r="EL35" t="s">
        <v>323</v>
      </c>
      <c r="EM35" t="s">
        <v>324</v>
      </c>
      <c r="EO35" t="s">
        <v>296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325</v>
      </c>
      <c r="FU35" t="s">
        <v>326</v>
      </c>
      <c r="FX35">
        <v>94.5</v>
      </c>
      <c r="FY35">
        <v>63.75</v>
      </c>
      <c r="GA35" t="s">
        <v>296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296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336</v>
      </c>
      <c r="F36" s="2" t="s">
        <v>337</v>
      </c>
      <c r="G36" s="2" t="s">
        <v>338</v>
      </c>
      <c r="H36" s="2" t="s">
        <v>339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296</v>
      </c>
      <c r="BE36" s="2" t="s">
        <v>296</v>
      </c>
      <c r="BF36" s="2" t="s">
        <v>296</v>
      </c>
      <c r="BG36" s="2" t="s">
        <v>296</v>
      </c>
      <c r="BH36" s="2">
        <v>0</v>
      </c>
      <c r="BI36" s="2">
        <v>1</v>
      </c>
      <c r="BJ36" s="2" t="s">
        <v>340</v>
      </c>
      <c r="BK36" s="2"/>
      <c r="BL36" s="2"/>
      <c r="BM36" s="2">
        <v>45001</v>
      </c>
      <c r="BN36" s="2">
        <v>0</v>
      </c>
      <c r="BO36" s="2" t="s">
        <v>296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296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341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296</v>
      </c>
      <c r="DD36" s="2" t="s">
        <v>342</v>
      </c>
      <c r="DE36" s="2" t="s">
        <v>343</v>
      </c>
      <c r="DF36" s="2" t="s">
        <v>343</v>
      </c>
      <c r="DG36" s="2" t="s">
        <v>343</v>
      </c>
      <c r="DH36" s="2" t="s">
        <v>296</v>
      </c>
      <c r="DI36" s="2" t="s">
        <v>343</v>
      </c>
      <c r="DJ36" s="2" t="s">
        <v>343</v>
      </c>
      <c r="DK36" s="2" t="s">
        <v>296</v>
      </c>
      <c r="DL36" s="2" t="s">
        <v>296</v>
      </c>
      <c r="DM36" s="2" t="s">
        <v>296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339</v>
      </c>
      <c r="DW36" s="2" t="s">
        <v>339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322</v>
      </c>
      <c r="EH36" s="2">
        <v>0</v>
      </c>
      <c r="EI36" s="2" t="s">
        <v>296</v>
      </c>
      <c r="EJ36" s="2">
        <v>1</v>
      </c>
      <c r="EK36" s="2">
        <v>45001</v>
      </c>
      <c r="EL36" s="2" t="s">
        <v>323</v>
      </c>
      <c r="EM36" s="2" t="s">
        <v>324</v>
      </c>
      <c r="EN36" s="2"/>
      <c r="EO36" s="2" t="s">
        <v>344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325</v>
      </c>
      <c r="FU36" s="2" t="s">
        <v>326</v>
      </c>
      <c r="FV36" s="2"/>
      <c r="FW36" s="2"/>
      <c r="FX36" s="2">
        <v>94.5</v>
      </c>
      <c r="FY36" s="2">
        <v>63.75</v>
      </c>
      <c r="FZ36" s="2"/>
      <c r="GA36" s="2" t="s">
        <v>296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296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336</v>
      </c>
      <c r="F37" t="s">
        <v>337</v>
      </c>
      <c r="G37" t="s">
        <v>338</v>
      </c>
      <c r="H37" t="s">
        <v>339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296</v>
      </c>
      <c r="BE37" t="s">
        <v>296</v>
      </c>
      <c r="BF37" t="s">
        <v>296</v>
      </c>
      <c r="BG37" t="s">
        <v>296</v>
      </c>
      <c r="BH37">
        <v>0</v>
      </c>
      <c r="BI37">
        <v>1</v>
      </c>
      <c r="BJ37" t="s">
        <v>340</v>
      </c>
      <c r="BM37">
        <v>45001</v>
      </c>
      <c r="BN37">
        <v>0</v>
      </c>
      <c r="BO37" t="s">
        <v>327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296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341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296</v>
      </c>
      <c r="DD37" t="s">
        <v>342</v>
      </c>
      <c r="DE37" t="s">
        <v>343</v>
      </c>
      <c r="DF37" t="s">
        <v>343</v>
      </c>
      <c r="DG37" t="s">
        <v>343</v>
      </c>
      <c r="DH37" t="s">
        <v>296</v>
      </c>
      <c r="DI37" t="s">
        <v>343</v>
      </c>
      <c r="DJ37" t="s">
        <v>343</v>
      </c>
      <c r="DK37" t="s">
        <v>296</v>
      </c>
      <c r="DL37" t="s">
        <v>296</v>
      </c>
      <c r="DM37" t="s">
        <v>296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339</v>
      </c>
      <c r="DW37" t="s">
        <v>339</v>
      </c>
      <c r="DX37">
        <v>100</v>
      </c>
      <c r="EE37">
        <v>28159428</v>
      </c>
      <c r="EF37">
        <v>2</v>
      </c>
      <c r="EG37" t="s">
        <v>322</v>
      </c>
      <c r="EH37">
        <v>0</v>
      </c>
      <c r="EI37" t="s">
        <v>296</v>
      </c>
      <c r="EJ37">
        <v>1</v>
      </c>
      <c r="EK37">
        <v>45001</v>
      </c>
      <c r="EL37" t="s">
        <v>323</v>
      </c>
      <c r="EM37" t="s">
        <v>324</v>
      </c>
      <c r="EO37" t="s">
        <v>344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325</v>
      </c>
      <c r="FU37" t="s">
        <v>326</v>
      </c>
      <c r="FX37">
        <v>94.5</v>
      </c>
      <c r="FY37">
        <v>63.75</v>
      </c>
      <c r="GA37" t="s">
        <v>296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296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345</v>
      </c>
      <c r="F38" s="2" t="s">
        <v>346</v>
      </c>
      <c r="G38" s="2" t="s">
        <v>347</v>
      </c>
      <c r="H38" s="2" t="s">
        <v>339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296</v>
      </c>
      <c r="BE38" s="2" t="s">
        <v>296</v>
      </c>
      <c r="BF38" s="2" t="s">
        <v>296</v>
      </c>
      <c r="BG38" s="2" t="s">
        <v>296</v>
      </c>
      <c r="BH38" s="2">
        <v>0</v>
      </c>
      <c r="BI38" s="2">
        <v>1</v>
      </c>
      <c r="BJ38" s="2" t="s">
        <v>348</v>
      </c>
      <c r="BK38" s="2"/>
      <c r="BL38" s="2"/>
      <c r="BM38" s="2">
        <v>45001</v>
      </c>
      <c r="BN38" s="2">
        <v>0</v>
      </c>
      <c r="BO38" s="2" t="s">
        <v>296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296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341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296</v>
      </c>
      <c r="DD38" s="2" t="s">
        <v>342</v>
      </c>
      <c r="DE38" s="2" t="s">
        <v>343</v>
      </c>
      <c r="DF38" s="2" t="s">
        <v>343</v>
      </c>
      <c r="DG38" s="2" t="s">
        <v>343</v>
      </c>
      <c r="DH38" s="2" t="s">
        <v>296</v>
      </c>
      <c r="DI38" s="2" t="s">
        <v>343</v>
      </c>
      <c r="DJ38" s="2" t="s">
        <v>343</v>
      </c>
      <c r="DK38" s="2" t="s">
        <v>296</v>
      </c>
      <c r="DL38" s="2" t="s">
        <v>296</v>
      </c>
      <c r="DM38" s="2" t="s">
        <v>296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339</v>
      </c>
      <c r="DW38" s="2" t="s">
        <v>339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322</v>
      </c>
      <c r="EH38" s="2">
        <v>0</v>
      </c>
      <c r="EI38" s="2" t="s">
        <v>296</v>
      </c>
      <c r="EJ38" s="2">
        <v>1</v>
      </c>
      <c r="EK38" s="2">
        <v>45001</v>
      </c>
      <c r="EL38" s="2" t="s">
        <v>323</v>
      </c>
      <c r="EM38" s="2" t="s">
        <v>324</v>
      </c>
      <c r="EN38" s="2"/>
      <c r="EO38" s="2" t="s">
        <v>344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325</v>
      </c>
      <c r="FU38" s="2" t="s">
        <v>326</v>
      </c>
      <c r="FV38" s="2"/>
      <c r="FW38" s="2"/>
      <c r="FX38" s="2">
        <v>94.5</v>
      </c>
      <c r="FY38" s="2">
        <v>63.75</v>
      </c>
      <c r="FZ38" s="2"/>
      <c r="GA38" s="2" t="s">
        <v>296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296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345</v>
      </c>
      <c r="F39" t="s">
        <v>346</v>
      </c>
      <c r="G39" t="s">
        <v>347</v>
      </c>
      <c r="H39" t="s">
        <v>339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296</v>
      </c>
      <c r="BE39" t="s">
        <v>296</v>
      </c>
      <c r="BF39" t="s">
        <v>296</v>
      </c>
      <c r="BG39" t="s">
        <v>296</v>
      </c>
      <c r="BH39">
        <v>0</v>
      </c>
      <c r="BI39">
        <v>1</v>
      </c>
      <c r="BJ39" t="s">
        <v>348</v>
      </c>
      <c r="BM39">
        <v>45001</v>
      </c>
      <c r="BN39">
        <v>0</v>
      </c>
      <c r="BO39" t="s">
        <v>327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296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341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296</v>
      </c>
      <c r="DD39" t="s">
        <v>342</v>
      </c>
      <c r="DE39" t="s">
        <v>343</v>
      </c>
      <c r="DF39" t="s">
        <v>343</v>
      </c>
      <c r="DG39" t="s">
        <v>343</v>
      </c>
      <c r="DH39" t="s">
        <v>296</v>
      </c>
      <c r="DI39" t="s">
        <v>343</v>
      </c>
      <c r="DJ39" t="s">
        <v>343</v>
      </c>
      <c r="DK39" t="s">
        <v>296</v>
      </c>
      <c r="DL39" t="s">
        <v>296</v>
      </c>
      <c r="DM39" t="s">
        <v>296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339</v>
      </c>
      <c r="DW39" t="s">
        <v>339</v>
      </c>
      <c r="DX39">
        <v>100</v>
      </c>
      <c r="EE39">
        <v>28159428</v>
      </c>
      <c r="EF39">
        <v>2</v>
      </c>
      <c r="EG39" t="s">
        <v>322</v>
      </c>
      <c r="EH39">
        <v>0</v>
      </c>
      <c r="EI39" t="s">
        <v>296</v>
      </c>
      <c r="EJ39">
        <v>1</v>
      </c>
      <c r="EK39">
        <v>45001</v>
      </c>
      <c r="EL39" t="s">
        <v>323</v>
      </c>
      <c r="EM39" t="s">
        <v>324</v>
      </c>
      <c r="EO39" t="s">
        <v>344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325</v>
      </c>
      <c r="FU39" t="s">
        <v>326</v>
      </c>
      <c r="FX39">
        <v>94.5</v>
      </c>
      <c r="FY39">
        <v>63.75</v>
      </c>
      <c r="GA39" t="s">
        <v>296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296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349</v>
      </c>
      <c r="F40" s="2" t="s">
        <v>350</v>
      </c>
      <c r="G40" s="2" t="s">
        <v>351</v>
      </c>
      <c r="H40" s="2" t="s">
        <v>352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296</v>
      </c>
      <c r="BE40" s="2" t="s">
        <v>296</v>
      </c>
      <c r="BF40" s="2" t="s">
        <v>296</v>
      </c>
      <c r="BG40" s="2" t="s">
        <v>296</v>
      </c>
      <c r="BH40" s="2">
        <v>0</v>
      </c>
      <c r="BI40" s="2">
        <v>2</v>
      </c>
      <c r="BJ40" s="2" t="s">
        <v>353</v>
      </c>
      <c r="BK40" s="2"/>
      <c r="BL40" s="2"/>
      <c r="BM40" s="2">
        <v>106001</v>
      </c>
      <c r="BN40" s="2">
        <v>0</v>
      </c>
      <c r="BO40" s="2" t="s">
        <v>296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296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354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296</v>
      </c>
      <c r="DD40" s="2" t="s">
        <v>342</v>
      </c>
      <c r="DE40" s="2" t="s">
        <v>355</v>
      </c>
      <c r="DF40" s="2" t="s">
        <v>355</v>
      </c>
      <c r="DG40" s="2" t="s">
        <v>355</v>
      </c>
      <c r="DH40" s="2" t="s">
        <v>296</v>
      </c>
      <c r="DI40" s="2" t="s">
        <v>355</v>
      </c>
      <c r="DJ40" s="2" t="s">
        <v>355</v>
      </c>
      <c r="DK40" s="2" t="s">
        <v>296</v>
      </c>
      <c r="DL40" s="2" t="s">
        <v>296</v>
      </c>
      <c r="DM40" s="2" t="s">
        <v>296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352</v>
      </c>
      <c r="DW40" s="2" t="s">
        <v>352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356</v>
      </c>
      <c r="EH40" s="2">
        <v>0</v>
      </c>
      <c r="EI40" s="2" t="s">
        <v>296</v>
      </c>
      <c r="EJ40" s="2">
        <v>2</v>
      </c>
      <c r="EK40" s="2">
        <v>106001</v>
      </c>
      <c r="EL40" s="2" t="s">
        <v>357</v>
      </c>
      <c r="EM40" s="2" t="s">
        <v>358</v>
      </c>
      <c r="EN40" s="2"/>
      <c r="EO40" s="2" t="s">
        <v>359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296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296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349</v>
      </c>
      <c r="F41" t="s">
        <v>350</v>
      </c>
      <c r="G41" t="s">
        <v>351</v>
      </c>
      <c r="H41" t="s">
        <v>352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296</v>
      </c>
      <c r="BE41" t="s">
        <v>296</v>
      </c>
      <c r="BF41" t="s">
        <v>296</v>
      </c>
      <c r="BG41" t="s">
        <v>296</v>
      </c>
      <c r="BH41">
        <v>0</v>
      </c>
      <c r="BI41">
        <v>2</v>
      </c>
      <c r="BJ41" t="s">
        <v>353</v>
      </c>
      <c r="BM41">
        <v>106001</v>
      </c>
      <c r="BN41">
        <v>0</v>
      </c>
      <c r="BO41" t="s">
        <v>327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296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354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296</v>
      </c>
      <c r="DD41" t="s">
        <v>342</v>
      </c>
      <c r="DE41" t="s">
        <v>355</v>
      </c>
      <c r="DF41" t="s">
        <v>355</v>
      </c>
      <c r="DG41" t="s">
        <v>355</v>
      </c>
      <c r="DH41" t="s">
        <v>296</v>
      </c>
      <c r="DI41" t="s">
        <v>355</v>
      </c>
      <c r="DJ41" t="s">
        <v>355</v>
      </c>
      <c r="DK41" t="s">
        <v>296</v>
      </c>
      <c r="DL41" t="s">
        <v>296</v>
      </c>
      <c r="DM41" t="s">
        <v>296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352</v>
      </c>
      <c r="DW41" t="s">
        <v>352</v>
      </c>
      <c r="DX41">
        <v>1000</v>
      </c>
      <c r="EE41">
        <v>28159242</v>
      </c>
      <c r="EF41">
        <v>3</v>
      </c>
      <c r="EG41" t="s">
        <v>356</v>
      </c>
      <c r="EH41">
        <v>0</v>
      </c>
      <c r="EI41" t="s">
        <v>296</v>
      </c>
      <c r="EJ41">
        <v>2</v>
      </c>
      <c r="EK41">
        <v>106001</v>
      </c>
      <c r="EL41" t="s">
        <v>357</v>
      </c>
      <c r="EM41" t="s">
        <v>358</v>
      </c>
      <c r="EO41" t="s">
        <v>359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296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296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360</v>
      </c>
      <c r="F42" s="2" t="s">
        <v>361</v>
      </c>
      <c r="G42" s="2" t="s">
        <v>362</v>
      </c>
      <c r="H42" s="2" t="s">
        <v>352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296</v>
      </c>
      <c r="BE42" s="2" t="s">
        <v>296</v>
      </c>
      <c r="BF42" s="2" t="s">
        <v>296</v>
      </c>
      <c r="BG42" s="2" t="s">
        <v>296</v>
      </c>
      <c r="BH42" s="2">
        <v>0</v>
      </c>
      <c r="BI42" s="2">
        <v>2</v>
      </c>
      <c r="BJ42" s="2" t="s">
        <v>363</v>
      </c>
      <c r="BK42" s="2"/>
      <c r="BL42" s="2"/>
      <c r="BM42" s="2">
        <v>106001</v>
      </c>
      <c r="BN42" s="2">
        <v>0</v>
      </c>
      <c r="BO42" s="2" t="s">
        <v>296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296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354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296</v>
      </c>
      <c r="DD42" s="2" t="s">
        <v>342</v>
      </c>
      <c r="DE42" s="2" t="s">
        <v>355</v>
      </c>
      <c r="DF42" s="2" t="s">
        <v>355</v>
      </c>
      <c r="DG42" s="2" t="s">
        <v>355</v>
      </c>
      <c r="DH42" s="2" t="s">
        <v>296</v>
      </c>
      <c r="DI42" s="2" t="s">
        <v>355</v>
      </c>
      <c r="DJ42" s="2" t="s">
        <v>355</v>
      </c>
      <c r="DK42" s="2" t="s">
        <v>296</v>
      </c>
      <c r="DL42" s="2" t="s">
        <v>296</v>
      </c>
      <c r="DM42" s="2" t="s">
        <v>296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352</v>
      </c>
      <c r="DW42" s="2" t="s">
        <v>352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356</v>
      </c>
      <c r="EH42" s="2">
        <v>0</v>
      </c>
      <c r="EI42" s="2" t="s">
        <v>296</v>
      </c>
      <c r="EJ42" s="2">
        <v>2</v>
      </c>
      <c r="EK42" s="2">
        <v>106001</v>
      </c>
      <c r="EL42" s="2" t="s">
        <v>357</v>
      </c>
      <c r="EM42" s="2" t="s">
        <v>358</v>
      </c>
      <c r="EN42" s="2"/>
      <c r="EO42" s="2" t="s">
        <v>359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296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296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360</v>
      </c>
      <c r="F43" t="s">
        <v>361</v>
      </c>
      <c r="G43" t="s">
        <v>362</v>
      </c>
      <c r="H43" t="s">
        <v>352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296</v>
      </c>
      <c r="BE43" t="s">
        <v>296</v>
      </c>
      <c r="BF43" t="s">
        <v>296</v>
      </c>
      <c r="BG43" t="s">
        <v>296</v>
      </c>
      <c r="BH43">
        <v>0</v>
      </c>
      <c r="BI43">
        <v>2</v>
      </c>
      <c r="BJ43" t="s">
        <v>363</v>
      </c>
      <c r="BM43">
        <v>106001</v>
      </c>
      <c r="BN43">
        <v>0</v>
      </c>
      <c r="BO43" t="s">
        <v>327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296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354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296</v>
      </c>
      <c r="DD43" t="s">
        <v>342</v>
      </c>
      <c r="DE43" t="s">
        <v>355</v>
      </c>
      <c r="DF43" t="s">
        <v>355</v>
      </c>
      <c r="DG43" t="s">
        <v>355</v>
      </c>
      <c r="DH43" t="s">
        <v>296</v>
      </c>
      <c r="DI43" t="s">
        <v>355</v>
      </c>
      <c r="DJ43" t="s">
        <v>355</v>
      </c>
      <c r="DK43" t="s">
        <v>296</v>
      </c>
      <c r="DL43" t="s">
        <v>296</v>
      </c>
      <c r="DM43" t="s">
        <v>296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352</v>
      </c>
      <c r="DW43" t="s">
        <v>352</v>
      </c>
      <c r="DX43">
        <v>1000</v>
      </c>
      <c r="EE43">
        <v>28159242</v>
      </c>
      <c r="EF43">
        <v>3</v>
      </c>
      <c r="EG43" t="s">
        <v>356</v>
      </c>
      <c r="EH43">
        <v>0</v>
      </c>
      <c r="EI43" t="s">
        <v>296</v>
      </c>
      <c r="EJ43">
        <v>2</v>
      </c>
      <c r="EK43">
        <v>106001</v>
      </c>
      <c r="EL43" t="s">
        <v>357</v>
      </c>
      <c r="EM43" t="s">
        <v>358</v>
      </c>
      <c r="EO43" t="s">
        <v>359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296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296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364</v>
      </c>
      <c r="F44" s="2" t="s">
        <v>365</v>
      </c>
      <c r="G44" s="2" t="s">
        <v>366</v>
      </c>
      <c r="H44" s="2" t="s">
        <v>352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296</v>
      </c>
      <c r="BE44" s="2" t="s">
        <v>296</v>
      </c>
      <c r="BF44" s="2" t="s">
        <v>296</v>
      </c>
      <c r="BG44" s="2" t="s">
        <v>296</v>
      </c>
      <c r="BH44" s="2">
        <v>0</v>
      </c>
      <c r="BI44" s="2">
        <v>2</v>
      </c>
      <c r="BJ44" s="2" t="s">
        <v>367</v>
      </c>
      <c r="BK44" s="2"/>
      <c r="BL44" s="2"/>
      <c r="BM44" s="2">
        <v>106001</v>
      </c>
      <c r="BN44" s="2">
        <v>0</v>
      </c>
      <c r="BO44" s="2" t="s">
        <v>296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296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354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296</v>
      </c>
      <c r="DD44" s="2" t="s">
        <v>342</v>
      </c>
      <c r="DE44" s="2" t="s">
        <v>355</v>
      </c>
      <c r="DF44" s="2" t="s">
        <v>355</v>
      </c>
      <c r="DG44" s="2" t="s">
        <v>355</v>
      </c>
      <c r="DH44" s="2" t="s">
        <v>296</v>
      </c>
      <c r="DI44" s="2" t="s">
        <v>355</v>
      </c>
      <c r="DJ44" s="2" t="s">
        <v>355</v>
      </c>
      <c r="DK44" s="2" t="s">
        <v>296</v>
      </c>
      <c r="DL44" s="2" t="s">
        <v>296</v>
      </c>
      <c r="DM44" s="2" t="s">
        <v>296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352</v>
      </c>
      <c r="DW44" s="2" t="s">
        <v>352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356</v>
      </c>
      <c r="EH44" s="2">
        <v>0</v>
      </c>
      <c r="EI44" s="2" t="s">
        <v>296</v>
      </c>
      <c r="EJ44" s="2">
        <v>2</v>
      </c>
      <c r="EK44" s="2">
        <v>106001</v>
      </c>
      <c r="EL44" s="2" t="s">
        <v>357</v>
      </c>
      <c r="EM44" s="2" t="s">
        <v>358</v>
      </c>
      <c r="EN44" s="2"/>
      <c r="EO44" s="2" t="s">
        <v>359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296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296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364</v>
      </c>
      <c r="F45" t="s">
        <v>365</v>
      </c>
      <c r="G45" t="s">
        <v>366</v>
      </c>
      <c r="H45" t="s">
        <v>352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296</v>
      </c>
      <c r="BE45" t="s">
        <v>296</v>
      </c>
      <c r="BF45" t="s">
        <v>296</v>
      </c>
      <c r="BG45" t="s">
        <v>296</v>
      </c>
      <c r="BH45">
        <v>0</v>
      </c>
      <c r="BI45">
        <v>2</v>
      </c>
      <c r="BJ45" t="s">
        <v>367</v>
      </c>
      <c r="BM45">
        <v>106001</v>
      </c>
      <c r="BN45">
        <v>0</v>
      </c>
      <c r="BO45" t="s">
        <v>327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296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354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296</v>
      </c>
      <c r="DD45" t="s">
        <v>342</v>
      </c>
      <c r="DE45" t="s">
        <v>355</v>
      </c>
      <c r="DF45" t="s">
        <v>355</v>
      </c>
      <c r="DG45" t="s">
        <v>355</v>
      </c>
      <c r="DH45" t="s">
        <v>296</v>
      </c>
      <c r="DI45" t="s">
        <v>355</v>
      </c>
      <c r="DJ45" t="s">
        <v>355</v>
      </c>
      <c r="DK45" t="s">
        <v>296</v>
      </c>
      <c r="DL45" t="s">
        <v>296</v>
      </c>
      <c r="DM45" t="s">
        <v>296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352</v>
      </c>
      <c r="DW45" t="s">
        <v>352</v>
      </c>
      <c r="DX45">
        <v>1000</v>
      </c>
      <c r="EE45">
        <v>28159242</v>
      </c>
      <c r="EF45">
        <v>3</v>
      </c>
      <c r="EG45" t="s">
        <v>356</v>
      </c>
      <c r="EH45">
        <v>0</v>
      </c>
      <c r="EI45" t="s">
        <v>296</v>
      </c>
      <c r="EJ45">
        <v>2</v>
      </c>
      <c r="EK45">
        <v>106001</v>
      </c>
      <c r="EL45" t="s">
        <v>357</v>
      </c>
      <c r="EM45" t="s">
        <v>358</v>
      </c>
      <c r="EO45" t="s">
        <v>359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296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296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368</v>
      </c>
      <c r="F46" s="2" t="s">
        <v>369</v>
      </c>
      <c r="G46" s="2" t="s">
        <v>370</v>
      </c>
      <c r="H46" s="2" t="s">
        <v>352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296</v>
      </c>
      <c r="BE46" s="2" t="s">
        <v>296</v>
      </c>
      <c r="BF46" s="2" t="s">
        <v>296</v>
      </c>
      <c r="BG46" s="2" t="s">
        <v>296</v>
      </c>
      <c r="BH46" s="2">
        <v>0</v>
      </c>
      <c r="BI46" s="2">
        <v>1</v>
      </c>
      <c r="BJ46" s="2" t="s">
        <v>371</v>
      </c>
      <c r="BK46" s="2"/>
      <c r="BL46" s="2"/>
      <c r="BM46" s="2">
        <v>9001</v>
      </c>
      <c r="BN46" s="2">
        <v>0</v>
      </c>
      <c r="BO46" s="2" t="s">
        <v>296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296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372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296</v>
      </c>
      <c r="DD46" s="2" t="s">
        <v>342</v>
      </c>
      <c r="DE46" s="2" t="s">
        <v>373</v>
      </c>
      <c r="DF46" s="2" t="s">
        <v>373</v>
      </c>
      <c r="DG46" s="2" t="s">
        <v>373</v>
      </c>
      <c r="DH46" s="2" t="s">
        <v>296</v>
      </c>
      <c r="DI46" s="2" t="s">
        <v>373</v>
      </c>
      <c r="DJ46" s="2" t="s">
        <v>373</v>
      </c>
      <c r="DK46" s="2" t="s">
        <v>296</v>
      </c>
      <c r="DL46" s="2" t="s">
        <v>296</v>
      </c>
      <c r="DM46" s="2" t="s">
        <v>296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352</v>
      </c>
      <c r="DW46" s="2" t="s">
        <v>352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322</v>
      </c>
      <c r="EH46" s="2">
        <v>0</v>
      </c>
      <c r="EI46" s="2" t="s">
        <v>296</v>
      </c>
      <c r="EJ46" s="2">
        <v>1</v>
      </c>
      <c r="EK46" s="2">
        <v>9001</v>
      </c>
      <c r="EL46" s="2" t="s">
        <v>374</v>
      </c>
      <c r="EM46" s="2" t="s">
        <v>375</v>
      </c>
      <c r="EN46" s="2"/>
      <c r="EO46" s="2" t="s">
        <v>376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325</v>
      </c>
      <c r="FU46" s="2" t="s">
        <v>326</v>
      </c>
      <c r="FV46" s="2"/>
      <c r="FW46" s="2"/>
      <c r="FX46" s="2">
        <v>81</v>
      </c>
      <c r="FY46" s="2">
        <v>72.25</v>
      </c>
      <c r="FZ46" s="2"/>
      <c r="GA46" s="2" t="s">
        <v>296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296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368</v>
      </c>
      <c r="F47" t="s">
        <v>369</v>
      </c>
      <c r="G47" t="s">
        <v>370</v>
      </c>
      <c r="H47" t="s">
        <v>352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296</v>
      </c>
      <c r="BE47" t="s">
        <v>296</v>
      </c>
      <c r="BF47" t="s">
        <v>296</v>
      </c>
      <c r="BG47" t="s">
        <v>296</v>
      </c>
      <c r="BH47">
        <v>0</v>
      </c>
      <c r="BI47">
        <v>1</v>
      </c>
      <c r="BJ47" t="s">
        <v>371</v>
      </c>
      <c r="BM47">
        <v>9001</v>
      </c>
      <c r="BN47">
        <v>0</v>
      </c>
      <c r="BO47" t="s">
        <v>327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296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372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296</v>
      </c>
      <c r="DD47" t="s">
        <v>342</v>
      </c>
      <c r="DE47" t="s">
        <v>373</v>
      </c>
      <c r="DF47" t="s">
        <v>373</v>
      </c>
      <c r="DG47" t="s">
        <v>373</v>
      </c>
      <c r="DH47" t="s">
        <v>296</v>
      </c>
      <c r="DI47" t="s">
        <v>373</v>
      </c>
      <c r="DJ47" t="s">
        <v>373</v>
      </c>
      <c r="DK47" t="s">
        <v>296</v>
      </c>
      <c r="DL47" t="s">
        <v>296</v>
      </c>
      <c r="DM47" t="s">
        <v>296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352</v>
      </c>
      <c r="DW47" t="s">
        <v>352</v>
      </c>
      <c r="DX47">
        <v>1000</v>
      </c>
      <c r="EE47">
        <v>28159360</v>
      </c>
      <c r="EF47">
        <v>2</v>
      </c>
      <c r="EG47" t="s">
        <v>322</v>
      </c>
      <c r="EH47">
        <v>0</v>
      </c>
      <c r="EI47" t="s">
        <v>296</v>
      </c>
      <c r="EJ47">
        <v>1</v>
      </c>
      <c r="EK47">
        <v>9001</v>
      </c>
      <c r="EL47" t="s">
        <v>374</v>
      </c>
      <c r="EM47" t="s">
        <v>375</v>
      </c>
      <c r="EO47" t="s">
        <v>376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325</v>
      </c>
      <c r="FU47" t="s">
        <v>326</v>
      </c>
      <c r="FX47">
        <v>81</v>
      </c>
      <c r="FY47">
        <v>72.25</v>
      </c>
      <c r="GA47" t="s">
        <v>296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296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377</v>
      </c>
      <c r="F48" s="2" t="s">
        <v>378</v>
      </c>
      <c r="G48" s="2" t="s">
        <v>379</v>
      </c>
      <c r="H48" s="2" t="s">
        <v>380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296</v>
      </c>
      <c r="BE48" s="2" t="s">
        <v>296</v>
      </c>
      <c r="BF48" s="2" t="s">
        <v>296</v>
      </c>
      <c r="BG48" s="2" t="s">
        <v>296</v>
      </c>
      <c r="BH48" s="2">
        <v>0</v>
      </c>
      <c r="BI48" s="2">
        <v>2</v>
      </c>
      <c r="BJ48" s="2" t="s">
        <v>381</v>
      </c>
      <c r="BK48" s="2"/>
      <c r="BL48" s="2"/>
      <c r="BM48" s="2">
        <v>112001</v>
      </c>
      <c r="BN48" s="2">
        <v>0</v>
      </c>
      <c r="BO48" s="2" t="s">
        <v>296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296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382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296</v>
      </c>
      <c r="DD48" s="2" t="s">
        <v>342</v>
      </c>
      <c r="DE48" s="2" t="s">
        <v>383</v>
      </c>
      <c r="DF48" s="2" t="s">
        <v>383</v>
      </c>
      <c r="DG48" s="2" t="s">
        <v>383</v>
      </c>
      <c r="DH48" s="2" t="s">
        <v>296</v>
      </c>
      <c r="DI48" s="2" t="s">
        <v>383</v>
      </c>
      <c r="DJ48" s="2" t="s">
        <v>383</v>
      </c>
      <c r="DK48" s="2" t="s">
        <v>296</v>
      </c>
      <c r="DL48" s="2" t="s">
        <v>296</v>
      </c>
      <c r="DM48" s="2" t="s">
        <v>296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380</v>
      </c>
      <c r="DW48" s="2" t="s">
        <v>380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356</v>
      </c>
      <c r="EH48" s="2">
        <v>0</v>
      </c>
      <c r="EI48" s="2" t="s">
        <v>296</v>
      </c>
      <c r="EJ48" s="2">
        <v>2</v>
      </c>
      <c r="EK48" s="2">
        <v>112001</v>
      </c>
      <c r="EL48" s="2" t="s">
        <v>384</v>
      </c>
      <c r="EM48" s="2" t="s">
        <v>385</v>
      </c>
      <c r="EN48" s="2"/>
      <c r="EO48" s="2" t="s">
        <v>386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296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296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377</v>
      </c>
      <c r="F49" t="s">
        <v>378</v>
      </c>
      <c r="G49" t="s">
        <v>379</v>
      </c>
      <c r="H49" t="s">
        <v>380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296</v>
      </c>
      <c r="BE49" t="s">
        <v>296</v>
      </c>
      <c r="BF49" t="s">
        <v>296</v>
      </c>
      <c r="BG49" t="s">
        <v>296</v>
      </c>
      <c r="BH49">
        <v>0</v>
      </c>
      <c r="BI49">
        <v>2</v>
      </c>
      <c r="BJ49" t="s">
        <v>381</v>
      </c>
      <c r="BM49">
        <v>112001</v>
      </c>
      <c r="BN49">
        <v>0</v>
      </c>
      <c r="BO49" t="s">
        <v>327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296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382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296</v>
      </c>
      <c r="DD49" t="s">
        <v>342</v>
      </c>
      <c r="DE49" t="s">
        <v>383</v>
      </c>
      <c r="DF49" t="s">
        <v>383</v>
      </c>
      <c r="DG49" t="s">
        <v>383</v>
      </c>
      <c r="DH49" t="s">
        <v>296</v>
      </c>
      <c r="DI49" t="s">
        <v>383</v>
      </c>
      <c r="DJ49" t="s">
        <v>383</v>
      </c>
      <c r="DK49" t="s">
        <v>296</v>
      </c>
      <c r="DL49" t="s">
        <v>296</v>
      </c>
      <c r="DM49" t="s">
        <v>296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380</v>
      </c>
      <c r="DW49" t="s">
        <v>380</v>
      </c>
      <c r="DX49">
        <v>100</v>
      </c>
      <c r="EE49">
        <v>28159253</v>
      </c>
      <c r="EF49">
        <v>3</v>
      </c>
      <c r="EG49" t="s">
        <v>356</v>
      </c>
      <c r="EH49">
        <v>0</v>
      </c>
      <c r="EI49" t="s">
        <v>296</v>
      </c>
      <c r="EJ49">
        <v>2</v>
      </c>
      <c r="EK49">
        <v>112001</v>
      </c>
      <c r="EL49" t="s">
        <v>384</v>
      </c>
      <c r="EM49" t="s">
        <v>385</v>
      </c>
      <c r="EO49" t="s">
        <v>386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296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296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387</v>
      </c>
      <c r="H53" s="5" t="s">
        <v>388</v>
      </c>
      <c r="I53" s="5"/>
      <c r="J53" s="5"/>
      <c r="K53" s="5">
        <v>201</v>
      </c>
      <c r="L53" s="5">
        <v>1</v>
      </c>
      <c r="M53" s="5">
        <v>3</v>
      </c>
      <c r="N53" s="5" t="s">
        <v>296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389</v>
      </c>
      <c r="H54" s="5" t="s">
        <v>390</v>
      </c>
      <c r="I54" s="5"/>
      <c r="J54" s="5"/>
      <c r="K54" s="5">
        <v>202</v>
      </c>
      <c r="L54" s="5">
        <v>2</v>
      </c>
      <c r="M54" s="5">
        <v>3</v>
      </c>
      <c r="N54" s="5" t="s">
        <v>296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391</v>
      </c>
      <c r="H55" s="5" t="s">
        <v>392</v>
      </c>
      <c r="I55" s="5"/>
      <c r="J55" s="5"/>
      <c r="K55" s="5">
        <v>222</v>
      </c>
      <c r="L55" s="5">
        <v>3</v>
      </c>
      <c r="M55" s="5">
        <v>3</v>
      </c>
      <c r="N55" s="5" t="s">
        <v>296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393</v>
      </c>
      <c r="H56" s="5" t="s">
        <v>394</v>
      </c>
      <c r="I56" s="5"/>
      <c r="J56" s="5"/>
      <c r="K56" s="5">
        <v>225</v>
      </c>
      <c r="L56" s="5">
        <v>4</v>
      </c>
      <c r="M56" s="5">
        <v>3</v>
      </c>
      <c r="N56" s="5" t="s">
        <v>296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395</v>
      </c>
      <c r="H57" s="5" t="s">
        <v>396</v>
      </c>
      <c r="I57" s="5"/>
      <c r="J57" s="5"/>
      <c r="K57" s="5">
        <v>226</v>
      </c>
      <c r="L57" s="5">
        <v>5</v>
      </c>
      <c r="M57" s="5">
        <v>3</v>
      </c>
      <c r="N57" s="5" t="s">
        <v>296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397</v>
      </c>
      <c r="H58" s="5" t="s">
        <v>398</v>
      </c>
      <c r="I58" s="5"/>
      <c r="J58" s="5"/>
      <c r="K58" s="5">
        <v>227</v>
      </c>
      <c r="L58" s="5">
        <v>6</v>
      </c>
      <c r="M58" s="5">
        <v>3</v>
      </c>
      <c r="N58" s="5" t="s">
        <v>296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399</v>
      </c>
      <c r="H59" s="5" t="s">
        <v>400</v>
      </c>
      <c r="I59" s="5"/>
      <c r="J59" s="5"/>
      <c r="K59" s="5">
        <v>228</v>
      </c>
      <c r="L59" s="5">
        <v>7</v>
      </c>
      <c r="M59" s="5">
        <v>3</v>
      </c>
      <c r="N59" s="5" t="s">
        <v>296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401</v>
      </c>
      <c r="H60" s="5" t="s">
        <v>402</v>
      </c>
      <c r="I60" s="5"/>
      <c r="J60" s="5"/>
      <c r="K60" s="5">
        <v>216</v>
      </c>
      <c r="L60" s="5">
        <v>8</v>
      </c>
      <c r="M60" s="5">
        <v>3</v>
      </c>
      <c r="N60" s="5" t="s">
        <v>296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403</v>
      </c>
      <c r="H61" s="5" t="s">
        <v>404</v>
      </c>
      <c r="I61" s="5"/>
      <c r="J61" s="5"/>
      <c r="K61" s="5">
        <v>223</v>
      </c>
      <c r="L61" s="5">
        <v>9</v>
      </c>
      <c r="M61" s="5">
        <v>3</v>
      </c>
      <c r="N61" s="5" t="s">
        <v>296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405</v>
      </c>
      <c r="H62" s="5" t="s">
        <v>406</v>
      </c>
      <c r="I62" s="5"/>
      <c r="J62" s="5"/>
      <c r="K62" s="5">
        <v>229</v>
      </c>
      <c r="L62" s="5">
        <v>10</v>
      </c>
      <c r="M62" s="5">
        <v>3</v>
      </c>
      <c r="N62" s="5" t="s">
        <v>296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407</v>
      </c>
      <c r="H63" s="5" t="s">
        <v>408</v>
      </c>
      <c r="I63" s="5"/>
      <c r="J63" s="5"/>
      <c r="K63" s="5">
        <v>203</v>
      </c>
      <c r="L63" s="5">
        <v>11</v>
      </c>
      <c r="M63" s="5">
        <v>3</v>
      </c>
      <c r="N63" s="5" t="s">
        <v>296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409</v>
      </c>
      <c r="H64" s="5" t="s">
        <v>410</v>
      </c>
      <c r="I64" s="5"/>
      <c r="J64" s="5"/>
      <c r="K64" s="5">
        <v>231</v>
      </c>
      <c r="L64" s="5">
        <v>12</v>
      </c>
      <c r="M64" s="5">
        <v>3</v>
      </c>
      <c r="N64" s="5" t="s">
        <v>296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411</v>
      </c>
      <c r="H65" s="5" t="s">
        <v>412</v>
      </c>
      <c r="I65" s="5"/>
      <c r="J65" s="5"/>
      <c r="K65" s="5">
        <v>204</v>
      </c>
      <c r="L65" s="5">
        <v>13</v>
      </c>
      <c r="M65" s="5">
        <v>3</v>
      </c>
      <c r="N65" s="5" t="s">
        <v>296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413</v>
      </c>
      <c r="H66" s="5" t="s">
        <v>414</v>
      </c>
      <c r="I66" s="5"/>
      <c r="J66" s="5"/>
      <c r="K66" s="5">
        <v>205</v>
      </c>
      <c r="L66" s="5">
        <v>14</v>
      </c>
      <c r="M66" s="5">
        <v>3</v>
      </c>
      <c r="N66" s="5" t="s">
        <v>296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415</v>
      </c>
      <c r="H67" s="5" t="s">
        <v>416</v>
      </c>
      <c r="I67" s="5"/>
      <c r="J67" s="5"/>
      <c r="K67" s="5">
        <v>232</v>
      </c>
      <c r="L67" s="5">
        <v>15</v>
      </c>
      <c r="M67" s="5">
        <v>3</v>
      </c>
      <c r="N67" s="5" t="s">
        <v>296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417</v>
      </c>
      <c r="H68" s="5" t="s">
        <v>418</v>
      </c>
      <c r="I68" s="5"/>
      <c r="J68" s="5"/>
      <c r="K68" s="5">
        <v>214</v>
      </c>
      <c r="L68" s="5">
        <v>16</v>
      </c>
      <c r="M68" s="5">
        <v>3</v>
      </c>
      <c r="N68" s="5" t="s">
        <v>296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419</v>
      </c>
      <c r="H69" s="5" t="s">
        <v>420</v>
      </c>
      <c r="I69" s="5"/>
      <c r="J69" s="5"/>
      <c r="K69" s="5">
        <v>215</v>
      </c>
      <c r="L69" s="5">
        <v>17</v>
      </c>
      <c r="M69" s="5">
        <v>3</v>
      </c>
      <c r="N69" s="5" t="s">
        <v>296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421</v>
      </c>
      <c r="H70" s="5" t="s">
        <v>422</v>
      </c>
      <c r="I70" s="5"/>
      <c r="J70" s="5"/>
      <c r="K70" s="5">
        <v>217</v>
      </c>
      <c r="L70" s="5">
        <v>18</v>
      </c>
      <c r="M70" s="5">
        <v>3</v>
      </c>
      <c r="N70" s="5" t="s">
        <v>296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423</v>
      </c>
      <c r="H71" s="5" t="s">
        <v>424</v>
      </c>
      <c r="I71" s="5"/>
      <c r="J71" s="5"/>
      <c r="K71" s="5">
        <v>230</v>
      </c>
      <c r="L71" s="5">
        <v>19</v>
      </c>
      <c r="M71" s="5">
        <v>3</v>
      </c>
      <c r="N71" s="5" t="s">
        <v>296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425</v>
      </c>
      <c r="H72" s="5" t="s">
        <v>426</v>
      </c>
      <c r="I72" s="5"/>
      <c r="J72" s="5"/>
      <c r="K72" s="5">
        <v>206</v>
      </c>
      <c r="L72" s="5">
        <v>20</v>
      </c>
      <c r="M72" s="5">
        <v>3</v>
      </c>
      <c r="N72" s="5" t="s">
        <v>296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427</v>
      </c>
      <c r="H73" s="5" t="s">
        <v>428</v>
      </c>
      <c r="I73" s="5"/>
      <c r="J73" s="5"/>
      <c r="K73" s="5">
        <v>207</v>
      </c>
      <c r="L73" s="5">
        <v>21</v>
      </c>
      <c r="M73" s="5">
        <v>3</v>
      </c>
      <c r="N73" s="5" t="s">
        <v>296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429</v>
      </c>
      <c r="H74" s="5" t="s">
        <v>430</v>
      </c>
      <c r="I74" s="5"/>
      <c r="J74" s="5"/>
      <c r="K74" s="5">
        <v>208</v>
      </c>
      <c r="L74" s="5">
        <v>22</v>
      </c>
      <c r="M74" s="5">
        <v>3</v>
      </c>
      <c r="N74" s="5" t="s">
        <v>296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431</v>
      </c>
      <c r="H75" s="5" t="s">
        <v>432</v>
      </c>
      <c r="I75" s="5"/>
      <c r="J75" s="5"/>
      <c r="K75" s="5">
        <v>209</v>
      </c>
      <c r="L75" s="5">
        <v>23</v>
      </c>
      <c r="M75" s="5">
        <v>3</v>
      </c>
      <c r="N75" s="5" t="s">
        <v>296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433</v>
      </c>
      <c r="H76" s="5" t="s">
        <v>434</v>
      </c>
      <c r="I76" s="5"/>
      <c r="J76" s="5"/>
      <c r="K76" s="5">
        <v>210</v>
      </c>
      <c r="L76" s="5">
        <v>24</v>
      </c>
      <c r="M76" s="5">
        <v>3</v>
      </c>
      <c r="N76" s="5" t="s">
        <v>296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435</v>
      </c>
      <c r="H77" s="5" t="s">
        <v>436</v>
      </c>
      <c r="I77" s="5"/>
      <c r="J77" s="5"/>
      <c r="K77" s="5">
        <v>211</v>
      </c>
      <c r="L77" s="5">
        <v>25</v>
      </c>
      <c r="M77" s="5">
        <v>3</v>
      </c>
      <c r="N77" s="5" t="s">
        <v>296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437</v>
      </c>
      <c r="H78" s="5" t="s">
        <v>438</v>
      </c>
      <c r="I78" s="5"/>
      <c r="J78" s="5"/>
      <c r="K78" s="5">
        <v>224</v>
      </c>
      <c r="L78" s="5">
        <v>26</v>
      </c>
      <c r="M78" s="5">
        <v>3</v>
      </c>
      <c r="N78" s="5" t="s">
        <v>296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315</v>
      </c>
      <c r="G80" s="1" t="s">
        <v>356</v>
      </c>
      <c r="H80" s="1" t="s">
        <v>296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296</v>
      </c>
      <c r="V80" s="1">
        <v>2</v>
      </c>
      <c r="W80" s="1"/>
      <c r="X80" s="1"/>
      <c r="Y80" s="1"/>
      <c r="Z80" s="1"/>
      <c r="AA80" s="1"/>
      <c r="AB80" s="1" t="s">
        <v>296</v>
      </c>
      <c r="AC80" s="1" t="s">
        <v>296</v>
      </c>
      <c r="AD80" s="1" t="s">
        <v>296</v>
      </c>
      <c r="AE80" s="1" t="s">
        <v>296</v>
      </c>
      <c r="AF80" s="1" t="s">
        <v>296</v>
      </c>
      <c r="AG80" s="1" t="s">
        <v>296</v>
      </c>
      <c r="AH80" s="1"/>
      <c r="AI80" s="1"/>
      <c r="AJ80" s="1"/>
      <c r="AK80" s="1"/>
      <c r="AL80" s="1"/>
      <c r="AM80" s="1"/>
      <c r="AN80" s="1"/>
      <c r="AO80" s="1"/>
      <c r="AP80" s="1" t="s">
        <v>296</v>
      </c>
      <c r="AQ80" s="1" t="s">
        <v>296</v>
      </c>
      <c r="AR80" s="1" t="s">
        <v>296</v>
      </c>
      <c r="AS80" s="1"/>
      <c r="AT80" s="1"/>
      <c r="AU80" s="1"/>
      <c r="AV80" s="1"/>
      <c r="AW80" s="1"/>
      <c r="AX80" s="1"/>
      <c r="AY80" s="1"/>
      <c r="AZ80" s="1" t="s">
        <v>296</v>
      </c>
      <c r="BA80" s="1"/>
      <c r="BB80" s="1" t="s">
        <v>296</v>
      </c>
      <c r="BC80" s="1" t="s">
        <v>296</v>
      </c>
      <c r="BD80" s="1" t="s">
        <v>296</v>
      </c>
      <c r="BE80" s="1" t="s">
        <v>296</v>
      </c>
      <c r="BF80" s="1" t="s">
        <v>296</v>
      </c>
      <c r="BG80" s="1" t="s">
        <v>296</v>
      </c>
      <c r="BH80" s="1" t="s">
        <v>296</v>
      </c>
      <c r="BI80" s="1" t="s">
        <v>296</v>
      </c>
      <c r="BJ80" s="1" t="s">
        <v>296</v>
      </c>
      <c r="BK80" s="1" t="s">
        <v>296</v>
      </c>
      <c r="BL80" s="1" t="s">
        <v>296</v>
      </c>
      <c r="BM80" s="1" t="s">
        <v>296</v>
      </c>
      <c r="BN80" s="1" t="s">
        <v>296</v>
      </c>
      <c r="BO80" s="1" t="s">
        <v>296</v>
      </c>
      <c r="BP80" s="1" t="s">
        <v>296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439</v>
      </c>
      <c r="F84" s="2" t="s">
        <v>361</v>
      </c>
      <c r="G84" s="2" t="s">
        <v>440</v>
      </c>
      <c r="H84" s="2" t="s">
        <v>352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296</v>
      </c>
      <c r="BE84" s="2" t="s">
        <v>296</v>
      </c>
      <c r="BF84" s="2" t="s">
        <v>296</v>
      </c>
      <c r="BG84" s="2" t="s">
        <v>296</v>
      </c>
      <c r="BH84" s="2">
        <v>0</v>
      </c>
      <c r="BI84" s="2">
        <v>2</v>
      </c>
      <c r="BJ84" s="2" t="s">
        <v>363</v>
      </c>
      <c r="BK84" s="2"/>
      <c r="BL84" s="2"/>
      <c r="BM84" s="2">
        <v>106001</v>
      </c>
      <c r="BN84" s="2">
        <v>0</v>
      </c>
      <c r="BO84" s="2" t="s">
        <v>296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296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296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296</v>
      </c>
      <c r="DD84" s="2" t="s">
        <v>296</v>
      </c>
      <c r="DE84" s="2" t="s">
        <v>296</v>
      </c>
      <c r="DF84" s="2" t="s">
        <v>296</v>
      </c>
      <c r="DG84" s="2" t="s">
        <v>296</v>
      </c>
      <c r="DH84" s="2" t="s">
        <v>296</v>
      </c>
      <c r="DI84" s="2" t="s">
        <v>296</v>
      </c>
      <c r="DJ84" s="2" t="s">
        <v>296</v>
      </c>
      <c r="DK84" s="2" t="s">
        <v>296</v>
      </c>
      <c r="DL84" s="2" t="s">
        <v>296</v>
      </c>
      <c r="DM84" s="2" t="s">
        <v>296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352</v>
      </c>
      <c r="DW84" s="2" t="s">
        <v>352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356</v>
      </c>
      <c r="EH84" s="2">
        <v>0</v>
      </c>
      <c r="EI84" s="2" t="s">
        <v>296</v>
      </c>
      <c r="EJ84" s="2">
        <v>2</v>
      </c>
      <c r="EK84" s="2">
        <v>106001</v>
      </c>
      <c r="EL84" s="2" t="s">
        <v>357</v>
      </c>
      <c r="EM84" s="2" t="s">
        <v>358</v>
      </c>
      <c r="EN84" s="2"/>
      <c r="EO84" s="2" t="s">
        <v>296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296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296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439</v>
      </c>
      <c r="F85" t="s">
        <v>361</v>
      </c>
      <c r="G85" t="s">
        <v>440</v>
      </c>
      <c r="H85" t="s">
        <v>352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296</v>
      </c>
      <c r="BE85" t="s">
        <v>296</v>
      </c>
      <c r="BF85" t="s">
        <v>296</v>
      </c>
      <c r="BG85" t="s">
        <v>296</v>
      </c>
      <c r="BH85">
        <v>0</v>
      </c>
      <c r="BI85">
        <v>2</v>
      </c>
      <c r="BJ85" t="s">
        <v>363</v>
      </c>
      <c r="BM85">
        <v>106001</v>
      </c>
      <c r="BN85">
        <v>0</v>
      </c>
      <c r="BO85" t="s">
        <v>327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296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296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296</v>
      </c>
      <c r="DD85" t="s">
        <v>296</v>
      </c>
      <c r="DE85" t="s">
        <v>296</v>
      </c>
      <c r="DF85" t="s">
        <v>296</v>
      </c>
      <c r="DG85" t="s">
        <v>296</v>
      </c>
      <c r="DH85" t="s">
        <v>296</v>
      </c>
      <c r="DI85" t="s">
        <v>296</v>
      </c>
      <c r="DJ85" t="s">
        <v>296</v>
      </c>
      <c r="DK85" t="s">
        <v>296</v>
      </c>
      <c r="DL85" t="s">
        <v>296</v>
      </c>
      <c r="DM85" t="s">
        <v>296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352</v>
      </c>
      <c r="DW85" t="s">
        <v>352</v>
      </c>
      <c r="DX85">
        <v>1000</v>
      </c>
      <c r="EE85">
        <v>28159242</v>
      </c>
      <c r="EF85">
        <v>3</v>
      </c>
      <c r="EG85" t="s">
        <v>356</v>
      </c>
      <c r="EH85">
        <v>0</v>
      </c>
      <c r="EI85" t="s">
        <v>296</v>
      </c>
      <c r="EJ85">
        <v>2</v>
      </c>
      <c r="EK85">
        <v>106001</v>
      </c>
      <c r="EL85" t="s">
        <v>357</v>
      </c>
      <c r="EM85" t="s">
        <v>358</v>
      </c>
      <c r="EO85" t="s">
        <v>296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296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296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441</v>
      </c>
      <c r="F86" s="2" t="s">
        <v>350</v>
      </c>
      <c r="G86" s="2" t="s">
        <v>351</v>
      </c>
      <c r="H86" s="2" t="s">
        <v>352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296</v>
      </c>
      <c r="BE86" s="2" t="s">
        <v>296</v>
      </c>
      <c r="BF86" s="2" t="s">
        <v>296</v>
      </c>
      <c r="BG86" s="2" t="s">
        <v>296</v>
      </c>
      <c r="BH86" s="2">
        <v>0</v>
      </c>
      <c r="BI86" s="2">
        <v>2</v>
      </c>
      <c r="BJ86" s="2" t="s">
        <v>353</v>
      </c>
      <c r="BK86" s="2"/>
      <c r="BL86" s="2"/>
      <c r="BM86" s="2">
        <v>106001</v>
      </c>
      <c r="BN86" s="2">
        <v>0</v>
      </c>
      <c r="BO86" s="2" t="s">
        <v>296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296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296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296</v>
      </c>
      <c r="DD86" s="2" t="s">
        <v>296</v>
      </c>
      <c r="DE86" s="2" t="s">
        <v>296</v>
      </c>
      <c r="DF86" s="2" t="s">
        <v>296</v>
      </c>
      <c r="DG86" s="2" t="s">
        <v>296</v>
      </c>
      <c r="DH86" s="2" t="s">
        <v>296</v>
      </c>
      <c r="DI86" s="2" t="s">
        <v>296</v>
      </c>
      <c r="DJ86" s="2" t="s">
        <v>296</v>
      </c>
      <c r="DK86" s="2" t="s">
        <v>296</v>
      </c>
      <c r="DL86" s="2" t="s">
        <v>296</v>
      </c>
      <c r="DM86" s="2" t="s">
        <v>296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352</v>
      </c>
      <c r="DW86" s="2" t="s">
        <v>352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356</v>
      </c>
      <c r="EH86" s="2">
        <v>0</v>
      </c>
      <c r="EI86" s="2" t="s">
        <v>296</v>
      </c>
      <c r="EJ86" s="2">
        <v>2</v>
      </c>
      <c r="EK86" s="2">
        <v>106001</v>
      </c>
      <c r="EL86" s="2" t="s">
        <v>357</v>
      </c>
      <c r="EM86" s="2" t="s">
        <v>358</v>
      </c>
      <c r="EN86" s="2"/>
      <c r="EO86" s="2" t="s">
        <v>296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296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296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441</v>
      </c>
      <c r="F87" t="s">
        <v>350</v>
      </c>
      <c r="G87" t="s">
        <v>351</v>
      </c>
      <c r="H87" t="s">
        <v>352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296</v>
      </c>
      <c r="BE87" t="s">
        <v>296</v>
      </c>
      <c r="BF87" t="s">
        <v>296</v>
      </c>
      <c r="BG87" t="s">
        <v>296</v>
      </c>
      <c r="BH87">
        <v>0</v>
      </c>
      <c r="BI87">
        <v>2</v>
      </c>
      <c r="BJ87" t="s">
        <v>353</v>
      </c>
      <c r="BM87">
        <v>106001</v>
      </c>
      <c r="BN87">
        <v>0</v>
      </c>
      <c r="BO87" t="s">
        <v>327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296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296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296</v>
      </c>
      <c r="DD87" t="s">
        <v>296</v>
      </c>
      <c r="DE87" t="s">
        <v>296</v>
      </c>
      <c r="DF87" t="s">
        <v>296</v>
      </c>
      <c r="DG87" t="s">
        <v>296</v>
      </c>
      <c r="DH87" t="s">
        <v>296</v>
      </c>
      <c r="DI87" t="s">
        <v>296</v>
      </c>
      <c r="DJ87" t="s">
        <v>296</v>
      </c>
      <c r="DK87" t="s">
        <v>296</v>
      </c>
      <c r="DL87" t="s">
        <v>296</v>
      </c>
      <c r="DM87" t="s">
        <v>296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352</v>
      </c>
      <c r="DW87" t="s">
        <v>352</v>
      </c>
      <c r="DX87">
        <v>1000</v>
      </c>
      <c r="EE87">
        <v>28159242</v>
      </c>
      <c r="EF87">
        <v>3</v>
      </c>
      <c r="EG87" t="s">
        <v>356</v>
      </c>
      <c r="EH87">
        <v>0</v>
      </c>
      <c r="EI87" t="s">
        <v>296</v>
      </c>
      <c r="EJ87">
        <v>2</v>
      </c>
      <c r="EK87">
        <v>106001</v>
      </c>
      <c r="EL87" t="s">
        <v>357</v>
      </c>
      <c r="EM87" t="s">
        <v>358</v>
      </c>
      <c r="EO87" t="s">
        <v>296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296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296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442</v>
      </c>
      <c r="F88" s="2" t="s">
        <v>365</v>
      </c>
      <c r="G88" s="2" t="s">
        <v>366</v>
      </c>
      <c r="H88" s="2" t="s">
        <v>352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296</v>
      </c>
      <c r="BE88" s="2" t="s">
        <v>296</v>
      </c>
      <c r="BF88" s="2" t="s">
        <v>296</v>
      </c>
      <c r="BG88" s="2" t="s">
        <v>296</v>
      </c>
      <c r="BH88" s="2">
        <v>0</v>
      </c>
      <c r="BI88" s="2">
        <v>2</v>
      </c>
      <c r="BJ88" s="2" t="s">
        <v>367</v>
      </c>
      <c r="BK88" s="2"/>
      <c r="BL88" s="2"/>
      <c r="BM88" s="2">
        <v>106001</v>
      </c>
      <c r="BN88" s="2">
        <v>0</v>
      </c>
      <c r="BO88" s="2" t="s">
        <v>296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296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296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296</v>
      </c>
      <c r="DD88" s="2" t="s">
        <v>296</v>
      </c>
      <c r="DE88" s="2" t="s">
        <v>296</v>
      </c>
      <c r="DF88" s="2" t="s">
        <v>296</v>
      </c>
      <c r="DG88" s="2" t="s">
        <v>296</v>
      </c>
      <c r="DH88" s="2" t="s">
        <v>296</v>
      </c>
      <c r="DI88" s="2" t="s">
        <v>296</v>
      </c>
      <c r="DJ88" s="2" t="s">
        <v>296</v>
      </c>
      <c r="DK88" s="2" t="s">
        <v>296</v>
      </c>
      <c r="DL88" s="2" t="s">
        <v>296</v>
      </c>
      <c r="DM88" s="2" t="s">
        <v>296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352</v>
      </c>
      <c r="DW88" s="2" t="s">
        <v>352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356</v>
      </c>
      <c r="EH88" s="2">
        <v>0</v>
      </c>
      <c r="EI88" s="2" t="s">
        <v>296</v>
      </c>
      <c r="EJ88" s="2">
        <v>2</v>
      </c>
      <c r="EK88" s="2">
        <v>106001</v>
      </c>
      <c r="EL88" s="2" t="s">
        <v>357</v>
      </c>
      <c r="EM88" s="2" t="s">
        <v>358</v>
      </c>
      <c r="EN88" s="2"/>
      <c r="EO88" s="2" t="s">
        <v>296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296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296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442</v>
      </c>
      <c r="F89" t="s">
        <v>365</v>
      </c>
      <c r="G89" t="s">
        <v>366</v>
      </c>
      <c r="H89" t="s">
        <v>352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296</v>
      </c>
      <c r="BE89" t="s">
        <v>296</v>
      </c>
      <c r="BF89" t="s">
        <v>296</v>
      </c>
      <c r="BG89" t="s">
        <v>296</v>
      </c>
      <c r="BH89">
        <v>0</v>
      </c>
      <c r="BI89">
        <v>2</v>
      </c>
      <c r="BJ89" t="s">
        <v>367</v>
      </c>
      <c r="BM89">
        <v>106001</v>
      </c>
      <c r="BN89">
        <v>0</v>
      </c>
      <c r="BO89" t="s">
        <v>327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296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296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296</v>
      </c>
      <c r="DD89" t="s">
        <v>296</v>
      </c>
      <c r="DE89" t="s">
        <v>296</v>
      </c>
      <c r="DF89" t="s">
        <v>296</v>
      </c>
      <c r="DG89" t="s">
        <v>296</v>
      </c>
      <c r="DH89" t="s">
        <v>296</v>
      </c>
      <c r="DI89" t="s">
        <v>296</v>
      </c>
      <c r="DJ89" t="s">
        <v>296</v>
      </c>
      <c r="DK89" t="s">
        <v>296</v>
      </c>
      <c r="DL89" t="s">
        <v>296</v>
      </c>
      <c r="DM89" t="s">
        <v>296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352</v>
      </c>
      <c r="DW89" t="s">
        <v>352</v>
      </c>
      <c r="DX89">
        <v>1000</v>
      </c>
      <c r="EE89">
        <v>28159242</v>
      </c>
      <c r="EF89">
        <v>3</v>
      </c>
      <c r="EG89" t="s">
        <v>356</v>
      </c>
      <c r="EH89">
        <v>0</v>
      </c>
      <c r="EI89" t="s">
        <v>296</v>
      </c>
      <c r="EJ89">
        <v>2</v>
      </c>
      <c r="EK89">
        <v>106001</v>
      </c>
      <c r="EL89" t="s">
        <v>357</v>
      </c>
      <c r="EM89" t="s">
        <v>358</v>
      </c>
      <c r="EO89" t="s">
        <v>296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296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296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443</v>
      </c>
      <c r="F90" s="2" t="s">
        <v>369</v>
      </c>
      <c r="G90" s="2" t="s">
        <v>444</v>
      </c>
      <c r="H90" s="2" t="s">
        <v>352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296</v>
      </c>
      <c r="BE90" s="2" t="s">
        <v>296</v>
      </c>
      <c r="BF90" s="2" t="s">
        <v>296</v>
      </c>
      <c r="BG90" s="2" t="s">
        <v>296</v>
      </c>
      <c r="BH90" s="2">
        <v>0</v>
      </c>
      <c r="BI90" s="2">
        <v>1</v>
      </c>
      <c r="BJ90" s="2" t="s">
        <v>371</v>
      </c>
      <c r="BK90" s="2"/>
      <c r="BL90" s="2"/>
      <c r="BM90" s="2">
        <v>9001</v>
      </c>
      <c r="BN90" s="2">
        <v>0</v>
      </c>
      <c r="BO90" s="2" t="s">
        <v>296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296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296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296</v>
      </c>
      <c r="DD90" s="2" t="s">
        <v>296</v>
      </c>
      <c r="DE90" s="2" t="s">
        <v>296</v>
      </c>
      <c r="DF90" s="2" t="s">
        <v>296</v>
      </c>
      <c r="DG90" s="2" t="s">
        <v>296</v>
      </c>
      <c r="DH90" s="2" t="s">
        <v>296</v>
      </c>
      <c r="DI90" s="2" t="s">
        <v>296</v>
      </c>
      <c r="DJ90" s="2" t="s">
        <v>296</v>
      </c>
      <c r="DK90" s="2" t="s">
        <v>296</v>
      </c>
      <c r="DL90" s="2" t="s">
        <v>296</v>
      </c>
      <c r="DM90" s="2" t="s">
        <v>296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352</v>
      </c>
      <c r="DW90" s="2" t="s">
        <v>352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322</v>
      </c>
      <c r="EH90" s="2">
        <v>0</v>
      </c>
      <c r="EI90" s="2" t="s">
        <v>296</v>
      </c>
      <c r="EJ90" s="2">
        <v>1</v>
      </c>
      <c r="EK90" s="2">
        <v>9001</v>
      </c>
      <c r="EL90" s="2" t="s">
        <v>374</v>
      </c>
      <c r="EM90" s="2" t="s">
        <v>375</v>
      </c>
      <c r="EN90" s="2"/>
      <c r="EO90" s="2" t="s">
        <v>296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325</v>
      </c>
      <c r="FU90" s="2" t="s">
        <v>326</v>
      </c>
      <c r="FV90" s="2"/>
      <c r="FW90" s="2"/>
      <c r="FX90" s="2">
        <v>81</v>
      </c>
      <c r="FY90" s="2">
        <v>72.25</v>
      </c>
      <c r="FZ90" s="2"/>
      <c r="GA90" s="2" t="s">
        <v>296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296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443</v>
      </c>
      <c r="F91" t="s">
        <v>369</v>
      </c>
      <c r="G91" t="s">
        <v>444</v>
      </c>
      <c r="H91" t="s">
        <v>352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296</v>
      </c>
      <c r="BE91" t="s">
        <v>296</v>
      </c>
      <c r="BF91" t="s">
        <v>296</v>
      </c>
      <c r="BG91" t="s">
        <v>296</v>
      </c>
      <c r="BH91">
        <v>0</v>
      </c>
      <c r="BI91">
        <v>1</v>
      </c>
      <c r="BJ91" t="s">
        <v>371</v>
      </c>
      <c r="BM91">
        <v>9001</v>
      </c>
      <c r="BN91">
        <v>0</v>
      </c>
      <c r="BO91" t="s">
        <v>327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296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296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296</v>
      </c>
      <c r="DD91" t="s">
        <v>296</v>
      </c>
      <c r="DE91" t="s">
        <v>296</v>
      </c>
      <c r="DF91" t="s">
        <v>296</v>
      </c>
      <c r="DG91" t="s">
        <v>296</v>
      </c>
      <c r="DH91" t="s">
        <v>296</v>
      </c>
      <c r="DI91" t="s">
        <v>296</v>
      </c>
      <c r="DJ91" t="s">
        <v>296</v>
      </c>
      <c r="DK91" t="s">
        <v>296</v>
      </c>
      <c r="DL91" t="s">
        <v>296</v>
      </c>
      <c r="DM91" t="s">
        <v>296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352</v>
      </c>
      <c r="DW91" t="s">
        <v>352</v>
      </c>
      <c r="DX91">
        <v>1000</v>
      </c>
      <c r="EE91">
        <v>28159360</v>
      </c>
      <c r="EF91">
        <v>2</v>
      </c>
      <c r="EG91" t="s">
        <v>322</v>
      </c>
      <c r="EH91">
        <v>0</v>
      </c>
      <c r="EI91" t="s">
        <v>296</v>
      </c>
      <c r="EJ91">
        <v>1</v>
      </c>
      <c r="EK91">
        <v>9001</v>
      </c>
      <c r="EL91" t="s">
        <v>374</v>
      </c>
      <c r="EM91" t="s">
        <v>375</v>
      </c>
      <c r="EO91" t="s">
        <v>296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325</v>
      </c>
      <c r="FU91" t="s">
        <v>326</v>
      </c>
      <c r="FX91">
        <v>81</v>
      </c>
      <c r="FY91">
        <v>72.25</v>
      </c>
      <c r="GA91" t="s">
        <v>296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296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445</v>
      </c>
      <c r="F92" s="2" t="s">
        <v>378</v>
      </c>
      <c r="G92" s="2" t="s">
        <v>379</v>
      </c>
      <c r="H92" s="2" t="s">
        <v>380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296</v>
      </c>
      <c r="BE92" s="2" t="s">
        <v>296</v>
      </c>
      <c r="BF92" s="2" t="s">
        <v>296</v>
      </c>
      <c r="BG92" s="2" t="s">
        <v>296</v>
      </c>
      <c r="BH92" s="2">
        <v>0</v>
      </c>
      <c r="BI92" s="2">
        <v>2</v>
      </c>
      <c r="BJ92" s="2" t="s">
        <v>381</v>
      </c>
      <c r="BK92" s="2"/>
      <c r="BL92" s="2"/>
      <c r="BM92" s="2">
        <v>112001</v>
      </c>
      <c r="BN92" s="2">
        <v>0</v>
      </c>
      <c r="BO92" s="2" t="s">
        <v>296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296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296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296</v>
      </c>
      <c r="DD92" s="2" t="s">
        <v>296</v>
      </c>
      <c r="DE92" s="2" t="s">
        <v>296</v>
      </c>
      <c r="DF92" s="2" t="s">
        <v>296</v>
      </c>
      <c r="DG92" s="2" t="s">
        <v>296</v>
      </c>
      <c r="DH92" s="2" t="s">
        <v>296</v>
      </c>
      <c r="DI92" s="2" t="s">
        <v>296</v>
      </c>
      <c r="DJ92" s="2" t="s">
        <v>296</v>
      </c>
      <c r="DK92" s="2" t="s">
        <v>296</v>
      </c>
      <c r="DL92" s="2" t="s">
        <v>296</v>
      </c>
      <c r="DM92" s="2" t="s">
        <v>296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380</v>
      </c>
      <c r="DW92" s="2" t="s">
        <v>380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356</v>
      </c>
      <c r="EH92" s="2">
        <v>0</v>
      </c>
      <c r="EI92" s="2" t="s">
        <v>296</v>
      </c>
      <c r="EJ92" s="2">
        <v>2</v>
      </c>
      <c r="EK92" s="2">
        <v>112001</v>
      </c>
      <c r="EL92" s="2" t="s">
        <v>384</v>
      </c>
      <c r="EM92" s="2" t="s">
        <v>385</v>
      </c>
      <c r="EN92" s="2"/>
      <c r="EO92" s="2" t="s">
        <v>296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296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296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445</v>
      </c>
      <c r="F93" t="s">
        <v>378</v>
      </c>
      <c r="G93" t="s">
        <v>379</v>
      </c>
      <c r="H93" t="s">
        <v>380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296</v>
      </c>
      <c r="BE93" t="s">
        <v>296</v>
      </c>
      <c r="BF93" t="s">
        <v>296</v>
      </c>
      <c r="BG93" t="s">
        <v>296</v>
      </c>
      <c r="BH93">
        <v>0</v>
      </c>
      <c r="BI93">
        <v>2</v>
      </c>
      <c r="BJ93" t="s">
        <v>381</v>
      </c>
      <c r="BM93">
        <v>112001</v>
      </c>
      <c r="BN93">
        <v>0</v>
      </c>
      <c r="BO93" t="s">
        <v>327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296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296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296</v>
      </c>
      <c r="DD93" t="s">
        <v>296</v>
      </c>
      <c r="DE93" t="s">
        <v>296</v>
      </c>
      <c r="DF93" t="s">
        <v>296</v>
      </c>
      <c r="DG93" t="s">
        <v>296</v>
      </c>
      <c r="DH93" t="s">
        <v>296</v>
      </c>
      <c r="DI93" t="s">
        <v>296</v>
      </c>
      <c r="DJ93" t="s">
        <v>296</v>
      </c>
      <c r="DK93" t="s">
        <v>296</v>
      </c>
      <c r="DL93" t="s">
        <v>296</v>
      </c>
      <c r="DM93" t="s">
        <v>296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380</v>
      </c>
      <c r="DW93" t="s">
        <v>380</v>
      </c>
      <c r="DX93">
        <v>100</v>
      </c>
      <c r="EE93">
        <v>28159253</v>
      </c>
      <c r="EF93">
        <v>3</v>
      </c>
      <c r="EG93" t="s">
        <v>356</v>
      </c>
      <c r="EH93">
        <v>0</v>
      </c>
      <c r="EI93" t="s">
        <v>296</v>
      </c>
      <c r="EJ93">
        <v>2</v>
      </c>
      <c r="EK93">
        <v>112001</v>
      </c>
      <c r="EL93" t="s">
        <v>384</v>
      </c>
      <c r="EM93" t="s">
        <v>385</v>
      </c>
      <c r="EO93" t="s">
        <v>296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296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296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446</v>
      </c>
      <c r="F94" s="2" t="s">
        <v>447</v>
      </c>
      <c r="G94" s="2" t="s">
        <v>448</v>
      </c>
      <c r="H94" s="2" t="s">
        <v>352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296</v>
      </c>
      <c r="BE94" s="2" t="s">
        <v>296</v>
      </c>
      <c r="BF94" s="2" t="s">
        <v>296</v>
      </c>
      <c r="BG94" s="2" t="s">
        <v>296</v>
      </c>
      <c r="BH94" s="2">
        <v>3</v>
      </c>
      <c r="BI94" s="2">
        <v>1</v>
      </c>
      <c r="BJ94" s="2" t="s">
        <v>449</v>
      </c>
      <c r="BK94" s="2"/>
      <c r="BL94" s="2"/>
      <c r="BM94" s="2">
        <v>500001</v>
      </c>
      <c r="BN94" s="2">
        <v>0</v>
      </c>
      <c r="BO94" s="2" t="s">
        <v>296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296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296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296</v>
      </c>
      <c r="DD94" s="2" t="s">
        <v>296</v>
      </c>
      <c r="DE94" s="2" t="s">
        <v>296</v>
      </c>
      <c r="DF94" s="2" t="s">
        <v>296</v>
      </c>
      <c r="DG94" s="2" t="s">
        <v>296</v>
      </c>
      <c r="DH94" s="2" t="s">
        <v>296</v>
      </c>
      <c r="DI94" s="2" t="s">
        <v>296</v>
      </c>
      <c r="DJ94" s="2" t="s">
        <v>296</v>
      </c>
      <c r="DK94" s="2" t="s">
        <v>296</v>
      </c>
      <c r="DL94" s="2" t="s">
        <v>296</v>
      </c>
      <c r="DM94" s="2" t="s">
        <v>296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352</v>
      </c>
      <c r="DW94" s="2" t="s">
        <v>352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450</v>
      </c>
      <c r="EH94" s="2">
        <v>0</v>
      </c>
      <c r="EI94" s="2" t="s">
        <v>296</v>
      </c>
      <c r="EJ94" s="2">
        <v>1</v>
      </c>
      <c r="EK94" s="2">
        <v>500001</v>
      </c>
      <c r="EL94" s="2" t="s">
        <v>451</v>
      </c>
      <c r="EM94" s="2" t="s">
        <v>452</v>
      </c>
      <c r="EN94" s="2"/>
      <c r="EO94" s="2" t="s">
        <v>296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296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296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446</v>
      </c>
      <c r="F95" t="s">
        <v>447</v>
      </c>
      <c r="G95" t="s">
        <v>448</v>
      </c>
      <c r="H95" t="s">
        <v>352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296</v>
      </c>
      <c r="BE95" t="s">
        <v>296</v>
      </c>
      <c r="BF95" t="s">
        <v>296</v>
      </c>
      <c r="BG95" t="s">
        <v>296</v>
      </c>
      <c r="BH95">
        <v>3</v>
      </c>
      <c r="BI95">
        <v>1</v>
      </c>
      <c r="BJ95" t="s">
        <v>449</v>
      </c>
      <c r="BM95">
        <v>500001</v>
      </c>
      <c r="BN95">
        <v>0</v>
      </c>
      <c r="BO95" t="s">
        <v>327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296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296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296</v>
      </c>
      <c r="DD95" t="s">
        <v>296</v>
      </c>
      <c r="DE95" t="s">
        <v>296</v>
      </c>
      <c r="DF95" t="s">
        <v>296</v>
      </c>
      <c r="DG95" t="s">
        <v>296</v>
      </c>
      <c r="DH95" t="s">
        <v>296</v>
      </c>
      <c r="DI95" t="s">
        <v>296</v>
      </c>
      <c r="DJ95" t="s">
        <v>296</v>
      </c>
      <c r="DK95" t="s">
        <v>296</v>
      </c>
      <c r="DL95" t="s">
        <v>296</v>
      </c>
      <c r="DM95" t="s">
        <v>296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352</v>
      </c>
      <c r="DW95" t="s">
        <v>352</v>
      </c>
      <c r="DX95">
        <v>1000</v>
      </c>
      <c r="EE95">
        <v>28159294</v>
      </c>
      <c r="EF95">
        <v>8</v>
      </c>
      <c r="EG95" t="s">
        <v>450</v>
      </c>
      <c r="EH95">
        <v>0</v>
      </c>
      <c r="EI95" t="s">
        <v>296</v>
      </c>
      <c r="EJ95">
        <v>1</v>
      </c>
      <c r="EK95">
        <v>500001</v>
      </c>
      <c r="EL95" t="s">
        <v>451</v>
      </c>
      <c r="EM95" t="s">
        <v>452</v>
      </c>
      <c r="EO95" t="s">
        <v>296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296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296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453</v>
      </c>
      <c r="F96" s="2" t="s">
        <v>454</v>
      </c>
      <c r="G96" s="2" t="s">
        <v>455</v>
      </c>
      <c r="H96" s="2" t="s">
        <v>456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296</v>
      </c>
      <c r="BE96" s="2" t="s">
        <v>296</v>
      </c>
      <c r="BF96" s="2" t="s">
        <v>296</v>
      </c>
      <c r="BG96" s="2" t="s">
        <v>296</v>
      </c>
      <c r="BH96" s="2">
        <v>0</v>
      </c>
      <c r="BI96" s="2">
        <v>2</v>
      </c>
      <c r="BJ96" s="2" t="s">
        <v>457</v>
      </c>
      <c r="BK96" s="2"/>
      <c r="BL96" s="2"/>
      <c r="BM96" s="2">
        <v>106001</v>
      </c>
      <c r="BN96" s="2">
        <v>0</v>
      </c>
      <c r="BO96" s="2" t="s">
        <v>296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296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296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296</v>
      </c>
      <c r="DD96" s="2" t="s">
        <v>296</v>
      </c>
      <c r="DE96" s="2" t="s">
        <v>296</v>
      </c>
      <c r="DF96" s="2" t="s">
        <v>296</v>
      </c>
      <c r="DG96" s="2" t="s">
        <v>296</v>
      </c>
      <c r="DH96" s="2" t="s">
        <v>296</v>
      </c>
      <c r="DI96" s="2" t="s">
        <v>296</v>
      </c>
      <c r="DJ96" s="2" t="s">
        <v>296</v>
      </c>
      <c r="DK96" s="2" t="s">
        <v>296</v>
      </c>
      <c r="DL96" s="2" t="s">
        <v>296</v>
      </c>
      <c r="DM96" s="2" t="s">
        <v>296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456</v>
      </c>
      <c r="DW96" s="2" t="s">
        <v>456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356</v>
      </c>
      <c r="EH96" s="2">
        <v>0</v>
      </c>
      <c r="EI96" s="2" t="s">
        <v>296</v>
      </c>
      <c r="EJ96" s="2">
        <v>2</v>
      </c>
      <c r="EK96" s="2">
        <v>106001</v>
      </c>
      <c r="EL96" s="2" t="s">
        <v>357</v>
      </c>
      <c r="EM96" s="2" t="s">
        <v>358</v>
      </c>
      <c r="EN96" s="2"/>
      <c r="EO96" s="2" t="s">
        <v>296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296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296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453</v>
      </c>
      <c r="F97" t="s">
        <v>454</v>
      </c>
      <c r="G97" t="s">
        <v>455</v>
      </c>
      <c r="H97" t="s">
        <v>456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296</v>
      </c>
      <c r="BE97" t="s">
        <v>296</v>
      </c>
      <c r="BF97" t="s">
        <v>296</v>
      </c>
      <c r="BG97" t="s">
        <v>296</v>
      </c>
      <c r="BH97">
        <v>0</v>
      </c>
      <c r="BI97">
        <v>2</v>
      </c>
      <c r="BJ97" t="s">
        <v>457</v>
      </c>
      <c r="BM97">
        <v>106001</v>
      </c>
      <c r="BN97">
        <v>0</v>
      </c>
      <c r="BO97" t="s">
        <v>327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296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296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296</v>
      </c>
      <c r="DD97" t="s">
        <v>296</v>
      </c>
      <c r="DE97" t="s">
        <v>296</v>
      </c>
      <c r="DF97" t="s">
        <v>296</v>
      </c>
      <c r="DG97" t="s">
        <v>296</v>
      </c>
      <c r="DH97" t="s">
        <v>296</v>
      </c>
      <c r="DI97" t="s">
        <v>296</v>
      </c>
      <c r="DJ97" t="s">
        <v>296</v>
      </c>
      <c r="DK97" t="s">
        <v>296</v>
      </c>
      <c r="DL97" t="s">
        <v>296</v>
      </c>
      <c r="DM97" t="s">
        <v>296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456</v>
      </c>
      <c r="DW97" t="s">
        <v>456</v>
      </c>
      <c r="DX97">
        <v>1</v>
      </c>
      <c r="EE97">
        <v>28159242</v>
      </c>
      <c r="EF97">
        <v>3</v>
      </c>
      <c r="EG97" t="s">
        <v>356</v>
      </c>
      <c r="EH97">
        <v>0</v>
      </c>
      <c r="EI97" t="s">
        <v>296</v>
      </c>
      <c r="EJ97">
        <v>2</v>
      </c>
      <c r="EK97">
        <v>106001</v>
      </c>
      <c r="EL97" t="s">
        <v>357</v>
      </c>
      <c r="EM97" t="s">
        <v>358</v>
      </c>
      <c r="EO97" t="s">
        <v>296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296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296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458</v>
      </c>
      <c r="F98" s="2" t="s">
        <v>459</v>
      </c>
      <c r="G98" s="2" t="s">
        <v>460</v>
      </c>
      <c r="H98" s="2" t="s">
        <v>456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296</v>
      </c>
      <c r="BE98" s="2" t="s">
        <v>296</v>
      </c>
      <c r="BF98" s="2" t="s">
        <v>296</v>
      </c>
      <c r="BG98" s="2" t="s">
        <v>296</v>
      </c>
      <c r="BH98" s="2">
        <v>0</v>
      </c>
      <c r="BI98" s="2">
        <v>2</v>
      </c>
      <c r="BJ98" s="2" t="s">
        <v>461</v>
      </c>
      <c r="BK98" s="2"/>
      <c r="BL98" s="2"/>
      <c r="BM98" s="2">
        <v>106001</v>
      </c>
      <c r="BN98" s="2">
        <v>0</v>
      </c>
      <c r="BO98" s="2" t="s">
        <v>296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296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296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296</v>
      </c>
      <c r="DD98" s="2" t="s">
        <v>296</v>
      </c>
      <c r="DE98" s="2" t="s">
        <v>296</v>
      </c>
      <c r="DF98" s="2" t="s">
        <v>296</v>
      </c>
      <c r="DG98" s="2" t="s">
        <v>296</v>
      </c>
      <c r="DH98" s="2" t="s">
        <v>296</v>
      </c>
      <c r="DI98" s="2" t="s">
        <v>296</v>
      </c>
      <c r="DJ98" s="2" t="s">
        <v>296</v>
      </c>
      <c r="DK98" s="2" t="s">
        <v>296</v>
      </c>
      <c r="DL98" s="2" t="s">
        <v>296</v>
      </c>
      <c r="DM98" s="2" t="s">
        <v>296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456</v>
      </c>
      <c r="DW98" s="2" t="s">
        <v>456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356</v>
      </c>
      <c r="EH98" s="2">
        <v>0</v>
      </c>
      <c r="EI98" s="2" t="s">
        <v>296</v>
      </c>
      <c r="EJ98" s="2">
        <v>2</v>
      </c>
      <c r="EK98" s="2">
        <v>106001</v>
      </c>
      <c r="EL98" s="2" t="s">
        <v>357</v>
      </c>
      <c r="EM98" s="2" t="s">
        <v>358</v>
      </c>
      <c r="EN98" s="2"/>
      <c r="EO98" s="2" t="s">
        <v>296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296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296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458</v>
      </c>
      <c r="F99" t="s">
        <v>459</v>
      </c>
      <c r="G99" t="s">
        <v>460</v>
      </c>
      <c r="H99" t="s">
        <v>456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296</v>
      </c>
      <c r="BE99" t="s">
        <v>296</v>
      </c>
      <c r="BF99" t="s">
        <v>296</v>
      </c>
      <c r="BG99" t="s">
        <v>296</v>
      </c>
      <c r="BH99">
        <v>0</v>
      </c>
      <c r="BI99">
        <v>2</v>
      </c>
      <c r="BJ99" t="s">
        <v>461</v>
      </c>
      <c r="BM99">
        <v>106001</v>
      </c>
      <c r="BN99">
        <v>0</v>
      </c>
      <c r="BO99" t="s">
        <v>327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296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296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296</v>
      </c>
      <c r="DD99" t="s">
        <v>296</v>
      </c>
      <c r="DE99" t="s">
        <v>296</v>
      </c>
      <c r="DF99" t="s">
        <v>296</v>
      </c>
      <c r="DG99" t="s">
        <v>296</v>
      </c>
      <c r="DH99" t="s">
        <v>296</v>
      </c>
      <c r="DI99" t="s">
        <v>296</v>
      </c>
      <c r="DJ99" t="s">
        <v>296</v>
      </c>
      <c r="DK99" t="s">
        <v>296</v>
      </c>
      <c r="DL99" t="s">
        <v>296</v>
      </c>
      <c r="DM99" t="s">
        <v>296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456</v>
      </c>
      <c r="DW99" t="s">
        <v>456</v>
      </c>
      <c r="DX99">
        <v>1</v>
      </c>
      <c r="EE99">
        <v>28159242</v>
      </c>
      <c r="EF99">
        <v>3</v>
      </c>
      <c r="EG99" t="s">
        <v>356</v>
      </c>
      <c r="EH99">
        <v>0</v>
      </c>
      <c r="EI99" t="s">
        <v>296</v>
      </c>
      <c r="EJ99">
        <v>2</v>
      </c>
      <c r="EK99">
        <v>106001</v>
      </c>
      <c r="EL99" t="s">
        <v>357</v>
      </c>
      <c r="EM99" t="s">
        <v>358</v>
      </c>
      <c r="EO99" t="s">
        <v>296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296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296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387</v>
      </c>
      <c r="H103" s="5" t="s">
        <v>388</v>
      </c>
      <c r="I103" s="5"/>
      <c r="J103" s="5"/>
      <c r="K103" s="5">
        <v>201</v>
      </c>
      <c r="L103" s="5">
        <v>1</v>
      </c>
      <c r="M103" s="5">
        <v>3</v>
      </c>
      <c r="N103" s="5" t="s">
        <v>296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389</v>
      </c>
      <c r="H104" s="5" t="s">
        <v>390</v>
      </c>
      <c r="I104" s="5"/>
      <c r="J104" s="5"/>
      <c r="K104" s="5">
        <v>202</v>
      </c>
      <c r="L104" s="5">
        <v>2</v>
      </c>
      <c r="M104" s="5">
        <v>3</v>
      </c>
      <c r="N104" s="5" t="s">
        <v>296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391</v>
      </c>
      <c r="H105" s="5" t="s">
        <v>392</v>
      </c>
      <c r="I105" s="5"/>
      <c r="J105" s="5"/>
      <c r="K105" s="5">
        <v>222</v>
      </c>
      <c r="L105" s="5">
        <v>3</v>
      </c>
      <c r="M105" s="5">
        <v>3</v>
      </c>
      <c r="N105" s="5" t="s">
        <v>296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393</v>
      </c>
      <c r="H106" s="5" t="s">
        <v>394</v>
      </c>
      <c r="I106" s="5"/>
      <c r="J106" s="5"/>
      <c r="K106" s="5">
        <v>225</v>
      </c>
      <c r="L106" s="5">
        <v>4</v>
      </c>
      <c r="M106" s="5">
        <v>3</v>
      </c>
      <c r="N106" s="5" t="s">
        <v>296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395</v>
      </c>
      <c r="H107" s="5" t="s">
        <v>396</v>
      </c>
      <c r="I107" s="5"/>
      <c r="J107" s="5"/>
      <c r="K107" s="5">
        <v>226</v>
      </c>
      <c r="L107" s="5">
        <v>5</v>
      </c>
      <c r="M107" s="5">
        <v>3</v>
      </c>
      <c r="N107" s="5" t="s">
        <v>296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397</v>
      </c>
      <c r="H108" s="5" t="s">
        <v>398</v>
      </c>
      <c r="I108" s="5"/>
      <c r="J108" s="5"/>
      <c r="K108" s="5">
        <v>227</v>
      </c>
      <c r="L108" s="5">
        <v>6</v>
      </c>
      <c r="M108" s="5">
        <v>3</v>
      </c>
      <c r="N108" s="5" t="s">
        <v>296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399</v>
      </c>
      <c r="H109" s="5" t="s">
        <v>400</v>
      </c>
      <c r="I109" s="5"/>
      <c r="J109" s="5"/>
      <c r="K109" s="5">
        <v>228</v>
      </c>
      <c r="L109" s="5">
        <v>7</v>
      </c>
      <c r="M109" s="5">
        <v>3</v>
      </c>
      <c r="N109" s="5" t="s">
        <v>296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401</v>
      </c>
      <c r="H110" s="5" t="s">
        <v>402</v>
      </c>
      <c r="I110" s="5"/>
      <c r="J110" s="5"/>
      <c r="K110" s="5">
        <v>216</v>
      </c>
      <c r="L110" s="5">
        <v>8</v>
      </c>
      <c r="M110" s="5">
        <v>3</v>
      </c>
      <c r="N110" s="5" t="s">
        <v>296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403</v>
      </c>
      <c r="H111" s="5" t="s">
        <v>404</v>
      </c>
      <c r="I111" s="5"/>
      <c r="J111" s="5"/>
      <c r="K111" s="5">
        <v>223</v>
      </c>
      <c r="L111" s="5">
        <v>9</v>
      </c>
      <c r="M111" s="5">
        <v>3</v>
      </c>
      <c r="N111" s="5" t="s">
        <v>296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405</v>
      </c>
      <c r="H112" s="5" t="s">
        <v>406</v>
      </c>
      <c r="I112" s="5"/>
      <c r="J112" s="5"/>
      <c r="K112" s="5">
        <v>229</v>
      </c>
      <c r="L112" s="5">
        <v>10</v>
      </c>
      <c r="M112" s="5">
        <v>3</v>
      </c>
      <c r="N112" s="5" t="s">
        <v>296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407</v>
      </c>
      <c r="H113" s="5" t="s">
        <v>408</v>
      </c>
      <c r="I113" s="5"/>
      <c r="J113" s="5"/>
      <c r="K113" s="5">
        <v>203</v>
      </c>
      <c r="L113" s="5">
        <v>11</v>
      </c>
      <c r="M113" s="5">
        <v>3</v>
      </c>
      <c r="N113" s="5" t="s">
        <v>296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409</v>
      </c>
      <c r="H114" s="5" t="s">
        <v>410</v>
      </c>
      <c r="I114" s="5"/>
      <c r="J114" s="5"/>
      <c r="K114" s="5">
        <v>231</v>
      </c>
      <c r="L114" s="5">
        <v>12</v>
      </c>
      <c r="M114" s="5">
        <v>3</v>
      </c>
      <c r="N114" s="5" t="s">
        <v>296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411</v>
      </c>
      <c r="H115" s="5" t="s">
        <v>412</v>
      </c>
      <c r="I115" s="5"/>
      <c r="J115" s="5"/>
      <c r="K115" s="5">
        <v>204</v>
      </c>
      <c r="L115" s="5">
        <v>13</v>
      </c>
      <c r="M115" s="5">
        <v>3</v>
      </c>
      <c r="N115" s="5" t="s">
        <v>296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413</v>
      </c>
      <c r="H116" s="5" t="s">
        <v>414</v>
      </c>
      <c r="I116" s="5"/>
      <c r="J116" s="5"/>
      <c r="K116" s="5">
        <v>205</v>
      </c>
      <c r="L116" s="5">
        <v>14</v>
      </c>
      <c r="M116" s="5">
        <v>3</v>
      </c>
      <c r="N116" s="5" t="s">
        <v>296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415</v>
      </c>
      <c r="H117" s="5" t="s">
        <v>416</v>
      </c>
      <c r="I117" s="5"/>
      <c r="J117" s="5"/>
      <c r="K117" s="5">
        <v>232</v>
      </c>
      <c r="L117" s="5">
        <v>15</v>
      </c>
      <c r="M117" s="5">
        <v>3</v>
      </c>
      <c r="N117" s="5" t="s">
        <v>296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417</v>
      </c>
      <c r="H118" s="5" t="s">
        <v>418</v>
      </c>
      <c r="I118" s="5"/>
      <c r="J118" s="5"/>
      <c r="K118" s="5">
        <v>214</v>
      </c>
      <c r="L118" s="5">
        <v>16</v>
      </c>
      <c r="M118" s="5">
        <v>3</v>
      </c>
      <c r="N118" s="5" t="s">
        <v>296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419</v>
      </c>
      <c r="H119" s="5" t="s">
        <v>420</v>
      </c>
      <c r="I119" s="5"/>
      <c r="J119" s="5"/>
      <c r="K119" s="5">
        <v>215</v>
      </c>
      <c r="L119" s="5">
        <v>17</v>
      </c>
      <c r="M119" s="5">
        <v>3</v>
      </c>
      <c r="N119" s="5" t="s">
        <v>296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421</v>
      </c>
      <c r="H120" s="5" t="s">
        <v>422</v>
      </c>
      <c r="I120" s="5"/>
      <c r="J120" s="5"/>
      <c r="K120" s="5">
        <v>217</v>
      </c>
      <c r="L120" s="5">
        <v>18</v>
      </c>
      <c r="M120" s="5">
        <v>3</v>
      </c>
      <c r="N120" s="5" t="s">
        <v>296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423</v>
      </c>
      <c r="H121" s="5" t="s">
        <v>424</v>
      </c>
      <c r="I121" s="5"/>
      <c r="J121" s="5"/>
      <c r="K121" s="5">
        <v>230</v>
      </c>
      <c r="L121" s="5">
        <v>19</v>
      </c>
      <c r="M121" s="5">
        <v>3</v>
      </c>
      <c r="N121" s="5" t="s">
        <v>296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425</v>
      </c>
      <c r="H122" s="5" t="s">
        <v>426</v>
      </c>
      <c r="I122" s="5"/>
      <c r="J122" s="5"/>
      <c r="K122" s="5">
        <v>206</v>
      </c>
      <c r="L122" s="5">
        <v>20</v>
      </c>
      <c r="M122" s="5">
        <v>3</v>
      </c>
      <c r="N122" s="5" t="s">
        <v>296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427</v>
      </c>
      <c r="H123" s="5" t="s">
        <v>428</v>
      </c>
      <c r="I123" s="5"/>
      <c r="J123" s="5"/>
      <c r="K123" s="5">
        <v>207</v>
      </c>
      <c r="L123" s="5">
        <v>21</v>
      </c>
      <c r="M123" s="5">
        <v>3</v>
      </c>
      <c r="N123" s="5" t="s">
        <v>296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429</v>
      </c>
      <c r="H124" s="5" t="s">
        <v>430</v>
      </c>
      <c r="I124" s="5"/>
      <c r="J124" s="5"/>
      <c r="K124" s="5">
        <v>208</v>
      </c>
      <c r="L124" s="5">
        <v>22</v>
      </c>
      <c r="M124" s="5">
        <v>3</v>
      </c>
      <c r="N124" s="5" t="s">
        <v>296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431</v>
      </c>
      <c r="H125" s="5" t="s">
        <v>432</v>
      </c>
      <c r="I125" s="5"/>
      <c r="J125" s="5"/>
      <c r="K125" s="5">
        <v>209</v>
      </c>
      <c r="L125" s="5">
        <v>23</v>
      </c>
      <c r="M125" s="5">
        <v>3</v>
      </c>
      <c r="N125" s="5" t="s">
        <v>296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433</v>
      </c>
      <c r="H126" s="5" t="s">
        <v>434</v>
      </c>
      <c r="I126" s="5"/>
      <c r="J126" s="5"/>
      <c r="K126" s="5">
        <v>210</v>
      </c>
      <c r="L126" s="5">
        <v>24</v>
      </c>
      <c r="M126" s="5">
        <v>3</v>
      </c>
      <c r="N126" s="5" t="s">
        <v>296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435</v>
      </c>
      <c r="H127" s="5" t="s">
        <v>436</v>
      </c>
      <c r="I127" s="5"/>
      <c r="J127" s="5"/>
      <c r="K127" s="5">
        <v>211</v>
      </c>
      <c r="L127" s="5">
        <v>25</v>
      </c>
      <c r="M127" s="5">
        <v>3</v>
      </c>
      <c r="N127" s="5" t="s">
        <v>296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437</v>
      </c>
      <c r="H128" s="5" t="s">
        <v>438</v>
      </c>
      <c r="I128" s="5"/>
      <c r="J128" s="5"/>
      <c r="K128" s="5">
        <v>224</v>
      </c>
      <c r="L128" s="5">
        <v>26</v>
      </c>
      <c r="M128" s="5">
        <v>3</v>
      </c>
      <c r="N128" s="5" t="s">
        <v>296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315</v>
      </c>
      <c r="G130" s="1" t="s">
        <v>462</v>
      </c>
      <c r="H130" s="1" t="s">
        <v>296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296</v>
      </c>
      <c r="V130" s="1">
        <v>2</v>
      </c>
      <c r="W130" s="1"/>
      <c r="X130" s="1"/>
      <c r="Y130" s="1"/>
      <c r="Z130" s="1"/>
      <c r="AA130" s="1"/>
      <c r="AB130" s="1" t="s">
        <v>296</v>
      </c>
      <c r="AC130" s="1" t="s">
        <v>296</v>
      </c>
      <c r="AD130" s="1" t="s">
        <v>296</v>
      </c>
      <c r="AE130" s="1" t="s">
        <v>296</v>
      </c>
      <c r="AF130" s="1" t="s">
        <v>296</v>
      </c>
      <c r="AG130" s="1" t="s">
        <v>296</v>
      </c>
      <c r="AH130" s="1"/>
      <c r="AI130" s="1"/>
      <c r="AJ130" s="1"/>
      <c r="AK130" s="1"/>
      <c r="AL130" s="1"/>
      <c r="AM130" s="1"/>
      <c r="AN130" s="1"/>
      <c r="AO130" s="1"/>
      <c r="AP130" s="1" t="s">
        <v>296</v>
      </c>
      <c r="AQ130" s="1" t="s">
        <v>296</v>
      </c>
      <c r="AR130" s="1" t="s">
        <v>296</v>
      </c>
      <c r="AS130" s="1"/>
      <c r="AT130" s="1"/>
      <c r="AU130" s="1"/>
      <c r="AV130" s="1"/>
      <c r="AW130" s="1"/>
      <c r="AX130" s="1"/>
      <c r="AY130" s="1"/>
      <c r="AZ130" s="1" t="s">
        <v>296</v>
      </c>
      <c r="BA130" s="1"/>
      <c r="BB130" s="1" t="s">
        <v>296</v>
      </c>
      <c r="BC130" s="1" t="s">
        <v>296</v>
      </c>
      <c r="BD130" s="1" t="s">
        <v>296</v>
      </c>
      <c r="BE130" s="1" t="s">
        <v>296</v>
      </c>
      <c r="BF130" s="1" t="s">
        <v>296</v>
      </c>
      <c r="BG130" s="1" t="s">
        <v>296</v>
      </c>
      <c r="BH130" s="1" t="s">
        <v>296</v>
      </c>
      <c r="BI130" s="1" t="s">
        <v>296</v>
      </c>
      <c r="BJ130" s="1" t="s">
        <v>296</v>
      </c>
      <c r="BK130" s="1" t="s">
        <v>296</v>
      </c>
      <c r="BL130" s="1" t="s">
        <v>296</v>
      </c>
      <c r="BM130" s="1" t="s">
        <v>296</v>
      </c>
      <c r="BN130" s="1" t="s">
        <v>296</v>
      </c>
      <c r="BO130" s="1" t="s">
        <v>296</v>
      </c>
      <c r="BP130" s="1" t="s">
        <v>296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463</v>
      </c>
      <c r="F134" s="2" t="s">
        <v>464</v>
      </c>
      <c r="G134" s="2" t="s">
        <v>465</v>
      </c>
      <c r="H134" s="2" t="s">
        <v>320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296</v>
      </c>
      <c r="BE134" s="2" t="s">
        <v>296</v>
      </c>
      <c r="BF134" s="2" t="s">
        <v>296</v>
      </c>
      <c r="BG134" s="2" t="s">
        <v>296</v>
      </c>
      <c r="BH134" s="2">
        <v>0</v>
      </c>
      <c r="BI134" s="2">
        <v>1</v>
      </c>
      <c r="BJ134" s="2" t="s">
        <v>466</v>
      </c>
      <c r="BK134" s="2"/>
      <c r="BL134" s="2"/>
      <c r="BM134" s="2">
        <v>45001</v>
      </c>
      <c r="BN134" s="2">
        <v>0</v>
      </c>
      <c r="BO134" s="2" t="s">
        <v>296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296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296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296</v>
      </c>
      <c r="DD134" s="2" t="s">
        <v>296</v>
      </c>
      <c r="DE134" s="2" t="s">
        <v>296</v>
      </c>
      <c r="DF134" s="2" t="s">
        <v>296</v>
      </c>
      <c r="DG134" s="2" t="s">
        <v>296</v>
      </c>
      <c r="DH134" s="2" t="s">
        <v>296</v>
      </c>
      <c r="DI134" s="2" t="s">
        <v>296</v>
      </c>
      <c r="DJ134" s="2" t="s">
        <v>296</v>
      </c>
      <c r="DK134" s="2" t="s">
        <v>296</v>
      </c>
      <c r="DL134" s="2" t="s">
        <v>296</v>
      </c>
      <c r="DM134" s="2" t="s">
        <v>296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320</v>
      </c>
      <c r="DW134" s="2" t="s">
        <v>320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322</v>
      </c>
      <c r="EH134" s="2">
        <v>0</v>
      </c>
      <c r="EI134" s="2" t="s">
        <v>296</v>
      </c>
      <c r="EJ134" s="2">
        <v>1</v>
      </c>
      <c r="EK134" s="2">
        <v>45001</v>
      </c>
      <c r="EL134" s="2" t="s">
        <v>323</v>
      </c>
      <c r="EM134" s="2" t="s">
        <v>324</v>
      </c>
      <c r="EN134" s="2"/>
      <c r="EO134" s="2" t="s">
        <v>296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325</v>
      </c>
      <c r="FU134" s="2" t="s">
        <v>326</v>
      </c>
      <c r="FV134" s="2"/>
      <c r="FW134" s="2"/>
      <c r="FX134" s="2">
        <v>94.5</v>
      </c>
      <c r="FY134" s="2">
        <v>63.75</v>
      </c>
      <c r="FZ134" s="2"/>
      <c r="GA134" s="2" t="s">
        <v>296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296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463</v>
      </c>
      <c r="F135" t="s">
        <v>464</v>
      </c>
      <c r="G135" t="s">
        <v>465</v>
      </c>
      <c r="H135" t="s">
        <v>320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296</v>
      </c>
      <c r="BE135" t="s">
        <v>296</v>
      </c>
      <c r="BF135" t="s">
        <v>296</v>
      </c>
      <c r="BG135" t="s">
        <v>296</v>
      </c>
      <c r="BH135">
        <v>0</v>
      </c>
      <c r="BI135">
        <v>1</v>
      </c>
      <c r="BJ135" t="s">
        <v>466</v>
      </c>
      <c r="BM135">
        <v>45001</v>
      </c>
      <c r="BN135">
        <v>0</v>
      </c>
      <c r="BO135" t="s">
        <v>327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296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296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296</v>
      </c>
      <c r="DD135" t="s">
        <v>296</v>
      </c>
      <c r="DE135" t="s">
        <v>296</v>
      </c>
      <c r="DF135" t="s">
        <v>296</v>
      </c>
      <c r="DG135" t="s">
        <v>296</v>
      </c>
      <c r="DH135" t="s">
        <v>296</v>
      </c>
      <c r="DI135" t="s">
        <v>296</v>
      </c>
      <c r="DJ135" t="s">
        <v>296</v>
      </c>
      <c r="DK135" t="s">
        <v>296</v>
      </c>
      <c r="DL135" t="s">
        <v>296</v>
      </c>
      <c r="DM135" t="s">
        <v>296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320</v>
      </c>
      <c r="DW135" t="s">
        <v>320</v>
      </c>
      <c r="DX135">
        <v>1</v>
      </c>
      <c r="EE135">
        <v>28159428</v>
      </c>
      <c r="EF135">
        <v>2</v>
      </c>
      <c r="EG135" t="s">
        <v>322</v>
      </c>
      <c r="EH135">
        <v>0</v>
      </c>
      <c r="EI135" t="s">
        <v>296</v>
      </c>
      <c r="EJ135">
        <v>1</v>
      </c>
      <c r="EK135">
        <v>45001</v>
      </c>
      <c r="EL135" t="s">
        <v>323</v>
      </c>
      <c r="EM135" t="s">
        <v>324</v>
      </c>
      <c r="EO135" t="s">
        <v>296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325</v>
      </c>
      <c r="FU135" t="s">
        <v>326</v>
      </c>
      <c r="FX135">
        <v>94.5</v>
      </c>
      <c r="FY135">
        <v>63.75</v>
      </c>
      <c r="GA135" t="s">
        <v>296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296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467</v>
      </c>
      <c r="F136" s="2" t="s">
        <v>468</v>
      </c>
      <c r="G136" s="2" t="s">
        <v>469</v>
      </c>
      <c r="H136" s="2" t="s">
        <v>352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296</v>
      </c>
      <c r="BE136" s="2" t="s">
        <v>296</v>
      </c>
      <c r="BF136" s="2" t="s">
        <v>296</v>
      </c>
      <c r="BG136" s="2" t="s">
        <v>296</v>
      </c>
      <c r="BH136" s="2">
        <v>3</v>
      </c>
      <c r="BI136" s="2">
        <v>1</v>
      </c>
      <c r="BJ136" s="2" t="s">
        <v>470</v>
      </c>
      <c r="BK136" s="2"/>
      <c r="BL136" s="2"/>
      <c r="BM136" s="2">
        <v>500001</v>
      </c>
      <c r="BN136" s="2">
        <v>0</v>
      </c>
      <c r="BO136" s="2" t="s">
        <v>296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296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296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296</v>
      </c>
      <c r="DD136" s="2" t="s">
        <v>296</v>
      </c>
      <c r="DE136" s="2" t="s">
        <v>296</v>
      </c>
      <c r="DF136" s="2" t="s">
        <v>296</v>
      </c>
      <c r="DG136" s="2" t="s">
        <v>296</v>
      </c>
      <c r="DH136" s="2" t="s">
        <v>296</v>
      </c>
      <c r="DI136" s="2" t="s">
        <v>296</v>
      </c>
      <c r="DJ136" s="2" t="s">
        <v>296</v>
      </c>
      <c r="DK136" s="2" t="s">
        <v>296</v>
      </c>
      <c r="DL136" s="2" t="s">
        <v>296</v>
      </c>
      <c r="DM136" s="2" t="s">
        <v>296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352</v>
      </c>
      <c r="DW136" s="2" t="s">
        <v>352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450</v>
      </c>
      <c r="EH136" s="2">
        <v>0</v>
      </c>
      <c r="EI136" s="2" t="s">
        <v>296</v>
      </c>
      <c r="EJ136" s="2">
        <v>1</v>
      </c>
      <c r="EK136" s="2">
        <v>500001</v>
      </c>
      <c r="EL136" s="2" t="s">
        <v>451</v>
      </c>
      <c r="EM136" s="2" t="s">
        <v>452</v>
      </c>
      <c r="EN136" s="2"/>
      <c r="EO136" s="2" t="s">
        <v>296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296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296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467</v>
      </c>
      <c r="F137" t="s">
        <v>468</v>
      </c>
      <c r="G137" t="s">
        <v>469</v>
      </c>
      <c r="H137" t="s">
        <v>352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296</v>
      </c>
      <c r="BE137" t="s">
        <v>296</v>
      </c>
      <c r="BF137" t="s">
        <v>296</v>
      </c>
      <c r="BG137" t="s">
        <v>296</v>
      </c>
      <c r="BH137">
        <v>3</v>
      </c>
      <c r="BI137">
        <v>1</v>
      </c>
      <c r="BJ137" t="s">
        <v>470</v>
      </c>
      <c r="BM137">
        <v>500001</v>
      </c>
      <c r="BN137">
        <v>0</v>
      </c>
      <c r="BO137" t="s">
        <v>327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296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296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296</v>
      </c>
      <c r="DD137" t="s">
        <v>296</v>
      </c>
      <c r="DE137" t="s">
        <v>296</v>
      </c>
      <c r="DF137" t="s">
        <v>296</v>
      </c>
      <c r="DG137" t="s">
        <v>296</v>
      </c>
      <c r="DH137" t="s">
        <v>296</v>
      </c>
      <c r="DI137" t="s">
        <v>296</v>
      </c>
      <c r="DJ137" t="s">
        <v>296</v>
      </c>
      <c r="DK137" t="s">
        <v>296</v>
      </c>
      <c r="DL137" t="s">
        <v>296</v>
      </c>
      <c r="DM137" t="s">
        <v>296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352</v>
      </c>
      <c r="DW137" t="s">
        <v>352</v>
      </c>
      <c r="DX137">
        <v>1000</v>
      </c>
      <c r="EE137">
        <v>28159294</v>
      </c>
      <c r="EF137">
        <v>8</v>
      </c>
      <c r="EG137" t="s">
        <v>450</v>
      </c>
      <c r="EH137">
        <v>0</v>
      </c>
      <c r="EI137" t="s">
        <v>296</v>
      </c>
      <c r="EJ137">
        <v>1</v>
      </c>
      <c r="EK137">
        <v>500001</v>
      </c>
      <c r="EL137" t="s">
        <v>451</v>
      </c>
      <c r="EM137" t="s">
        <v>452</v>
      </c>
      <c r="EO137" t="s">
        <v>296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296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296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471</v>
      </c>
      <c r="F138" s="2" t="s">
        <v>472</v>
      </c>
      <c r="G138" s="2" t="s">
        <v>473</v>
      </c>
      <c r="H138" s="2" t="s">
        <v>320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296</v>
      </c>
      <c r="BE138" s="2" t="s">
        <v>296</v>
      </c>
      <c r="BF138" s="2" t="s">
        <v>296</v>
      </c>
      <c r="BG138" s="2" t="s">
        <v>296</v>
      </c>
      <c r="BH138" s="2">
        <v>0</v>
      </c>
      <c r="BI138" s="2">
        <v>1</v>
      </c>
      <c r="BJ138" s="2" t="s">
        <v>474</v>
      </c>
      <c r="BK138" s="2"/>
      <c r="BL138" s="2"/>
      <c r="BM138" s="2">
        <v>45001</v>
      </c>
      <c r="BN138" s="2">
        <v>0</v>
      </c>
      <c r="BO138" s="2" t="s">
        <v>296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296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296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296</v>
      </c>
      <c r="DD138" s="2" t="s">
        <v>296</v>
      </c>
      <c r="DE138" s="2" t="s">
        <v>296</v>
      </c>
      <c r="DF138" s="2" t="s">
        <v>296</v>
      </c>
      <c r="DG138" s="2" t="s">
        <v>296</v>
      </c>
      <c r="DH138" s="2" t="s">
        <v>296</v>
      </c>
      <c r="DI138" s="2" t="s">
        <v>296</v>
      </c>
      <c r="DJ138" s="2" t="s">
        <v>296</v>
      </c>
      <c r="DK138" s="2" t="s">
        <v>296</v>
      </c>
      <c r="DL138" s="2" t="s">
        <v>296</v>
      </c>
      <c r="DM138" s="2" t="s">
        <v>296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320</v>
      </c>
      <c r="DW138" s="2" t="s">
        <v>320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322</v>
      </c>
      <c r="EH138" s="2">
        <v>0</v>
      </c>
      <c r="EI138" s="2" t="s">
        <v>296</v>
      </c>
      <c r="EJ138" s="2">
        <v>1</v>
      </c>
      <c r="EK138" s="2">
        <v>45001</v>
      </c>
      <c r="EL138" s="2" t="s">
        <v>323</v>
      </c>
      <c r="EM138" s="2" t="s">
        <v>324</v>
      </c>
      <c r="EN138" s="2"/>
      <c r="EO138" s="2" t="s">
        <v>296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325</v>
      </c>
      <c r="FU138" s="2" t="s">
        <v>326</v>
      </c>
      <c r="FV138" s="2"/>
      <c r="FW138" s="2"/>
      <c r="FX138" s="2">
        <v>94.5</v>
      </c>
      <c r="FY138" s="2">
        <v>63.75</v>
      </c>
      <c r="FZ138" s="2"/>
      <c r="GA138" s="2" t="s">
        <v>296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296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471</v>
      </c>
      <c r="F139" t="s">
        <v>472</v>
      </c>
      <c r="G139" t="s">
        <v>473</v>
      </c>
      <c r="H139" t="s">
        <v>320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296</v>
      </c>
      <c r="BE139" t="s">
        <v>296</v>
      </c>
      <c r="BF139" t="s">
        <v>296</v>
      </c>
      <c r="BG139" t="s">
        <v>296</v>
      </c>
      <c r="BH139">
        <v>0</v>
      </c>
      <c r="BI139">
        <v>1</v>
      </c>
      <c r="BJ139" t="s">
        <v>474</v>
      </c>
      <c r="BM139">
        <v>45001</v>
      </c>
      <c r="BN139">
        <v>0</v>
      </c>
      <c r="BO139" t="s">
        <v>327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296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296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296</v>
      </c>
      <c r="DD139" t="s">
        <v>296</v>
      </c>
      <c r="DE139" t="s">
        <v>296</v>
      </c>
      <c r="DF139" t="s">
        <v>296</v>
      </c>
      <c r="DG139" t="s">
        <v>296</v>
      </c>
      <c r="DH139" t="s">
        <v>296</v>
      </c>
      <c r="DI139" t="s">
        <v>296</v>
      </c>
      <c r="DJ139" t="s">
        <v>296</v>
      </c>
      <c r="DK139" t="s">
        <v>296</v>
      </c>
      <c r="DL139" t="s">
        <v>296</v>
      </c>
      <c r="DM139" t="s">
        <v>296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320</v>
      </c>
      <c r="DW139" t="s">
        <v>320</v>
      </c>
      <c r="DX139">
        <v>1</v>
      </c>
      <c r="EE139">
        <v>28159428</v>
      </c>
      <c r="EF139">
        <v>2</v>
      </c>
      <c r="EG139" t="s">
        <v>322</v>
      </c>
      <c r="EH139">
        <v>0</v>
      </c>
      <c r="EI139" t="s">
        <v>296</v>
      </c>
      <c r="EJ139">
        <v>1</v>
      </c>
      <c r="EK139">
        <v>45001</v>
      </c>
      <c r="EL139" t="s">
        <v>323</v>
      </c>
      <c r="EM139" t="s">
        <v>324</v>
      </c>
      <c r="EO139" t="s">
        <v>296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325</v>
      </c>
      <c r="FU139" t="s">
        <v>326</v>
      </c>
      <c r="FX139">
        <v>94.5</v>
      </c>
      <c r="FY139">
        <v>63.75</v>
      </c>
      <c r="GA139" t="s">
        <v>296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296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475</v>
      </c>
      <c r="F140" s="2" t="s">
        <v>468</v>
      </c>
      <c r="G140" s="2" t="s">
        <v>469</v>
      </c>
      <c r="H140" s="2" t="s">
        <v>352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296</v>
      </c>
      <c r="BE140" s="2" t="s">
        <v>296</v>
      </c>
      <c r="BF140" s="2" t="s">
        <v>296</v>
      </c>
      <c r="BG140" s="2" t="s">
        <v>296</v>
      </c>
      <c r="BH140" s="2">
        <v>3</v>
      </c>
      <c r="BI140" s="2">
        <v>1</v>
      </c>
      <c r="BJ140" s="2" t="s">
        <v>470</v>
      </c>
      <c r="BK140" s="2"/>
      <c r="BL140" s="2"/>
      <c r="BM140" s="2">
        <v>500001</v>
      </c>
      <c r="BN140" s="2">
        <v>0</v>
      </c>
      <c r="BO140" s="2" t="s">
        <v>296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296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296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296</v>
      </c>
      <c r="DD140" s="2" t="s">
        <v>296</v>
      </c>
      <c r="DE140" s="2" t="s">
        <v>296</v>
      </c>
      <c r="DF140" s="2" t="s">
        <v>296</v>
      </c>
      <c r="DG140" s="2" t="s">
        <v>296</v>
      </c>
      <c r="DH140" s="2" t="s">
        <v>296</v>
      </c>
      <c r="DI140" s="2" t="s">
        <v>296</v>
      </c>
      <c r="DJ140" s="2" t="s">
        <v>296</v>
      </c>
      <c r="DK140" s="2" t="s">
        <v>296</v>
      </c>
      <c r="DL140" s="2" t="s">
        <v>296</v>
      </c>
      <c r="DM140" s="2" t="s">
        <v>296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352</v>
      </c>
      <c r="DW140" s="2" t="s">
        <v>352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450</v>
      </c>
      <c r="EH140" s="2">
        <v>0</v>
      </c>
      <c r="EI140" s="2" t="s">
        <v>296</v>
      </c>
      <c r="EJ140" s="2">
        <v>1</v>
      </c>
      <c r="EK140" s="2">
        <v>500001</v>
      </c>
      <c r="EL140" s="2" t="s">
        <v>451</v>
      </c>
      <c r="EM140" s="2" t="s">
        <v>452</v>
      </c>
      <c r="EN140" s="2"/>
      <c r="EO140" s="2" t="s">
        <v>296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296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296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475</v>
      </c>
      <c r="F141" t="s">
        <v>468</v>
      </c>
      <c r="G141" t="s">
        <v>469</v>
      </c>
      <c r="H141" t="s">
        <v>352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296</v>
      </c>
      <c r="BE141" t="s">
        <v>296</v>
      </c>
      <c r="BF141" t="s">
        <v>296</v>
      </c>
      <c r="BG141" t="s">
        <v>296</v>
      </c>
      <c r="BH141">
        <v>3</v>
      </c>
      <c r="BI141">
        <v>1</v>
      </c>
      <c r="BJ141" t="s">
        <v>470</v>
      </c>
      <c r="BM141">
        <v>500001</v>
      </c>
      <c r="BN141">
        <v>0</v>
      </c>
      <c r="BO141" t="s">
        <v>327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296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296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296</v>
      </c>
      <c r="DD141" t="s">
        <v>296</v>
      </c>
      <c r="DE141" t="s">
        <v>296</v>
      </c>
      <c r="DF141" t="s">
        <v>296</v>
      </c>
      <c r="DG141" t="s">
        <v>296</v>
      </c>
      <c r="DH141" t="s">
        <v>296</v>
      </c>
      <c r="DI141" t="s">
        <v>296</v>
      </c>
      <c r="DJ141" t="s">
        <v>296</v>
      </c>
      <c r="DK141" t="s">
        <v>296</v>
      </c>
      <c r="DL141" t="s">
        <v>296</v>
      </c>
      <c r="DM141" t="s">
        <v>296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352</v>
      </c>
      <c r="DW141" t="s">
        <v>352</v>
      </c>
      <c r="DX141">
        <v>1000</v>
      </c>
      <c r="EE141">
        <v>28159294</v>
      </c>
      <c r="EF141">
        <v>8</v>
      </c>
      <c r="EG141" t="s">
        <v>450</v>
      </c>
      <c r="EH141">
        <v>0</v>
      </c>
      <c r="EI141" t="s">
        <v>296</v>
      </c>
      <c r="EJ141">
        <v>1</v>
      </c>
      <c r="EK141">
        <v>500001</v>
      </c>
      <c r="EL141" t="s">
        <v>451</v>
      </c>
      <c r="EM141" t="s">
        <v>452</v>
      </c>
      <c r="EO141" t="s">
        <v>296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296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296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476</v>
      </c>
      <c r="F142" s="2" t="s">
        <v>477</v>
      </c>
      <c r="G142" s="2" t="s">
        <v>478</v>
      </c>
      <c r="H142" s="2" t="s">
        <v>320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296</v>
      </c>
      <c r="BE142" s="2" t="s">
        <v>296</v>
      </c>
      <c r="BF142" s="2" t="s">
        <v>296</v>
      </c>
      <c r="BG142" s="2" t="s">
        <v>296</v>
      </c>
      <c r="BH142" s="2">
        <v>0</v>
      </c>
      <c r="BI142" s="2">
        <v>1</v>
      </c>
      <c r="BJ142" s="2" t="s">
        <v>479</v>
      </c>
      <c r="BK142" s="2"/>
      <c r="BL142" s="2"/>
      <c r="BM142" s="2">
        <v>45001</v>
      </c>
      <c r="BN142" s="2">
        <v>0</v>
      </c>
      <c r="BO142" s="2" t="s">
        <v>296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296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296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296</v>
      </c>
      <c r="DD142" s="2" t="s">
        <v>296</v>
      </c>
      <c r="DE142" s="2" t="s">
        <v>296</v>
      </c>
      <c r="DF142" s="2" t="s">
        <v>296</v>
      </c>
      <c r="DG142" s="2" t="s">
        <v>296</v>
      </c>
      <c r="DH142" s="2" t="s">
        <v>296</v>
      </c>
      <c r="DI142" s="2" t="s">
        <v>296</v>
      </c>
      <c r="DJ142" s="2" t="s">
        <v>296</v>
      </c>
      <c r="DK142" s="2" t="s">
        <v>296</v>
      </c>
      <c r="DL142" s="2" t="s">
        <v>296</v>
      </c>
      <c r="DM142" s="2" t="s">
        <v>296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320</v>
      </c>
      <c r="DW142" s="2" t="s">
        <v>320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322</v>
      </c>
      <c r="EH142" s="2">
        <v>0</v>
      </c>
      <c r="EI142" s="2" t="s">
        <v>296</v>
      </c>
      <c r="EJ142" s="2">
        <v>1</v>
      </c>
      <c r="EK142" s="2">
        <v>45001</v>
      </c>
      <c r="EL142" s="2" t="s">
        <v>323</v>
      </c>
      <c r="EM142" s="2" t="s">
        <v>324</v>
      </c>
      <c r="EN142" s="2"/>
      <c r="EO142" s="2" t="s">
        <v>296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325</v>
      </c>
      <c r="FU142" s="2" t="s">
        <v>326</v>
      </c>
      <c r="FV142" s="2"/>
      <c r="FW142" s="2"/>
      <c r="FX142" s="2">
        <v>94.5</v>
      </c>
      <c r="FY142" s="2">
        <v>63.75</v>
      </c>
      <c r="FZ142" s="2"/>
      <c r="GA142" s="2" t="s">
        <v>296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296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476</v>
      </c>
      <c r="F143" t="s">
        <v>477</v>
      </c>
      <c r="G143" t="s">
        <v>478</v>
      </c>
      <c r="H143" t="s">
        <v>320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296</v>
      </c>
      <c r="BE143" t="s">
        <v>296</v>
      </c>
      <c r="BF143" t="s">
        <v>296</v>
      </c>
      <c r="BG143" t="s">
        <v>296</v>
      </c>
      <c r="BH143">
        <v>0</v>
      </c>
      <c r="BI143">
        <v>1</v>
      </c>
      <c r="BJ143" t="s">
        <v>479</v>
      </c>
      <c r="BM143">
        <v>45001</v>
      </c>
      <c r="BN143">
        <v>0</v>
      </c>
      <c r="BO143" t="s">
        <v>327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296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296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296</v>
      </c>
      <c r="DD143" t="s">
        <v>296</v>
      </c>
      <c r="DE143" t="s">
        <v>296</v>
      </c>
      <c r="DF143" t="s">
        <v>296</v>
      </c>
      <c r="DG143" t="s">
        <v>296</v>
      </c>
      <c r="DH143" t="s">
        <v>296</v>
      </c>
      <c r="DI143" t="s">
        <v>296</v>
      </c>
      <c r="DJ143" t="s">
        <v>296</v>
      </c>
      <c r="DK143" t="s">
        <v>296</v>
      </c>
      <c r="DL143" t="s">
        <v>296</v>
      </c>
      <c r="DM143" t="s">
        <v>296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320</v>
      </c>
      <c r="DW143" t="s">
        <v>320</v>
      </c>
      <c r="DX143">
        <v>1</v>
      </c>
      <c r="EE143">
        <v>28159428</v>
      </c>
      <c r="EF143">
        <v>2</v>
      </c>
      <c r="EG143" t="s">
        <v>322</v>
      </c>
      <c r="EH143">
        <v>0</v>
      </c>
      <c r="EI143" t="s">
        <v>296</v>
      </c>
      <c r="EJ143">
        <v>1</v>
      </c>
      <c r="EK143">
        <v>45001</v>
      </c>
      <c r="EL143" t="s">
        <v>323</v>
      </c>
      <c r="EM143" t="s">
        <v>324</v>
      </c>
      <c r="EO143" t="s">
        <v>296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325</v>
      </c>
      <c r="FU143" t="s">
        <v>326</v>
      </c>
      <c r="FX143">
        <v>94.5</v>
      </c>
      <c r="FY143">
        <v>63.75</v>
      </c>
      <c r="GA143" t="s">
        <v>296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296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480</v>
      </c>
      <c r="F144" s="2" t="s">
        <v>481</v>
      </c>
      <c r="G144" s="2" t="s">
        <v>482</v>
      </c>
      <c r="H144" s="2" t="s">
        <v>352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296</v>
      </c>
      <c r="BE144" s="2" t="s">
        <v>296</v>
      </c>
      <c r="BF144" s="2" t="s">
        <v>296</v>
      </c>
      <c r="BG144" s="2" t="s">
        <v>296</v>
      </c>
      <c r="BH144" s="2">
        <v>3</v>
      </c>
      <c r="BI144" s="2">
        <v>1</v>
      </c>
      <c r="BJ144" s="2" t="s">
        <v>483</v>
      </c>
      <c r="BK144" s="2"/>
      <c r="BL144" s="2"/>
      <c r="BM144" s="2">
        <v>500001</v>
      </c>
      <c r="BN144" s="2">
        <v>0</v>
      </c>
      <c r="BO144" s="2" t="s">
        <v>296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296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296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296</v>
      </c>
      <c r="DD144" s="2" t="s">
        <v>296</v>
      </c>
      <c r="DE144" s="2" t="s">
        <v>296</v>
      </c>
      <c r="DF144" s="2" t="s">
        <v>296</v>
      </c>
      <c r="DG144" s="2" t="s">
        <v>296</v>
      </c>
      <c r="DH144" s="2" t="s">
        <v>296</v>
      </c>
      <c r="DI144" s="2" t="s">
        <v>296</v>
      </c>
      <c r="DJ144" s="2" t="s">
        <v>296</v>
      </c>
      <c r="DK144" s="2" t="s">
        <v>296</v>
      </c>
      <c r="DL144" s="2" t="s">
        <v>296</v>
      </c>
      <c r="DM144" s="2" t="s">
        <v>296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352</v>
      </c>
      <c r="DW144" s="2" t="s">
        <v>352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450</v>
      </c>
      <c r="EH144" s="2">
        <v>0</v>
      </c>
      <c r="EI144" s="2" t="s">
        <v>296</v>
      </c>
      <c r="EJ144" s="2">
        <v>1</v>
      </c>
      <c r="EK144" s="2">
        <v>500001</v>
      </c>
      <c r="EL144" s="2" t="s">
        <v>451</v>
      </c>
      <c r="EM144" s="2" t="s">
        <v>452</v>
      </c>
      <c r="EN144" s="2"/>
      <c r="EO144" s="2" t="s">
        <v>296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296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296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480</v>
      </c>
      <c r="F145" t="s">
        <v>481</v>
      </c>
      <c r="G145" t="s">
        <v>482</v>
      </c>
      <c r="H145" t="s">
        <v>352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296</v>
      </c>
      <c r="BE145" t="s">
        <v>296</v>
      </c>
      <c r="BF145" t="s">
        <v>296</v>
      </c>
      <c r="BG145" t="s">
        <v>296</v>
      </c>
      <c r="BH145">
        <v>3</v>
      </c>
      <c r="BI145">
        <v>1</v>
      </c>
      <c r="BJ145" t="s">
        <v>483</v>
      </c>
      <c r="BM145">
        <v>500001</v>
      </c>
      <c r="BN145">
        <v>0</v>
      </c>
      <c r="BO145" t="s">
        <v>327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296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296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296</v>
      </c>
      <c r="DD145" t="s">
        <v>296</v>
      </c>
      <c r="DE145" t="s">
        <v>296</v>
      </c>
      <c r="DF145" t="s">
        <v>296</v>
      </c>
      <c r="DG145" t="s">
        <v>296</v>
      </c>
      <c r="DH145" t="s">
        <v>296</v>
      </c>
      <c r="DI145" t="s">
        <v>296</v>
      </c>
      <c r="DJ145" t="s">
        <v>296</v>
      </c>
      <c r="DK145" t="s">
        <v>296</v>
      </c>
      <c r="DL145" t="s">
        <v>296</v>
      </c>
      <c r="DM145" t="s">
        <v>296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352</v>
      </c>
      <c r="DW145" t="s">
        <v>352</v>
      </c>
      <c r="DX145">
        <v>1000</v>
      </c>
      <c r="EE145">
        <v>28159294</v>
      </c>
      <c r="EF145">
        <v>8</v>
      </c>
      <c r="EG145" t="s">
        <v>450</v>
      </c>
      <c r="EH145">
        <v>0</v>
      </c>
      <c r="EI145" t="s">
        <v>296</v>
      </c>
      <c r="EJ145">
        <v>1</v>
      </c>
      <c r="EK145">
        <v>500001</v>
      </c>
      <c r="EL145" t="s">
        <v>451</v>
      </c>
      <c r="EM145" t="s">
        <v>452</v>
      </c>
      <c r="EO145" t="s">
        <v>296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296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296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484</v>
      </c>
      <c r="F146" s="2" t="s">
        <v>485</v>
      </c>
      <c r="G146" s="2" t="s">
        <v>486</v>
      </c>
      <c r="H146" s="2" t="s">
        <v>320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296</v>
      </c>
      <c r="BE146" s="2" t="s">
        <v>296</v>
      </c>
      <c r="BF146" s="2" t="s">
        <v>296</v>
      </c>
      <c r="BG146" s="2" t="s">
        <v>296</v>
      </c>
      <c r="BH146" s="2">
        <v>0</v>
      </c>
      <c r="BI146" s="2">
        <v>1</v>
      </c>
      <c r="BJ146" s="2" t="s">
        <v>487</v>
      </c>
      <c r="BK146" s="2"/>
      <c r="BL146" s="2"/>
      <c r="BM146" s="2">
        <v>45001</v>
      </c>
      <c r="BN146" s="2">
        <v>0</v>
      </c>
      <c r="BO146" s="2" t="s">
        <v>296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296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296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296</v>
      </c>
      <c r="DD146" s="2" t="s">
        <v>296</v>
      </c>
      <c r="DE146" s="2" t="s">
        <v>296</v>
      </c>
      <c r="DF146" s="2" t="s">
        <v>296</v>
      </c>
      <c r="DG146" s="2" t="s">
        <v>296</v>
      </c>
      <c r="DH146" s="2" t="s">
        <v>296</v>
      </c>
      <c r="DI146" s="2" t="s">
        <v>296</v>
      </c>
      <c r="DJ146" s="2" t="s">
        <v>296</v>
      </c>
      <c r="DK146" s="2" t="s">
        <v>296</v>
      </c>
      <c r="DL146" s="2" t="s">
        <v>296</v>
      </c>
      <c r="DM146" s="2" t="s">
        <v>296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320</v>
      </c>
      <c r="DW146" s="2" t="s">
        <v>320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322</v>
      </c>
      <c r="EH146" s="2">
        <v>0</v>
      </c>
      <c r="EI146" s="2" t="s">
        <v>296</v>
      </c>
      <c r="EJ146" s="2">
        <v>1</v>
      </c>
      <c r="EK146" s="2">
        <v>45001</v>
      </c>
      <c r="EL146" s="2" t="s">
        <v>323</v>
      </c>
      <c r="EM146" s="2" t="s">
        <v>324</v>
      </c>
      <c r="EN146" s="2"/>
      <c r="EO146" s="2" t="s">
        <v>296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325</v>
      </c>
      <c r="FU146" s="2" t="s">
        <v>326</v>
      </c>
      <c r="FV146" s="2"/>
      <c r="FW146" s="2"/>
      <c r="FX146" s="2">
        <v>94.5</v>
      </c>
      <c r="FY146" s="2">
        <v>63.75</v>
      </c>
      <c r="FZ146" s="2"/>
      <c r="GA146" s="2" t="s">
        <v>296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296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484</v>
      </c>
      <c r="F147" t="s">
        <v>485</v>
      </c>
      <c r="G147" t="s">
        <v>486</v>
      </c>
      <c r="H147" t="s">
        <v>320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296</v>
      </c>
      <c r="BE147" t="s">
        <v>296</v>
      </c>
      <c r="BF147" t="s">
        <v>296</v>
      </c>
      <c r="BG147" t="s">
        <v>296</v>
      </c>
      <c r="BH147">
        <v>0</v>
      </c>
      <c r="BI147">
        <v>1</v>
      </c>
      <c r="BJ147" t="s">
        <v>487</v>
      </c>
      <c r="BM147">
        <v>45001</v>
      </c>
      <c r="BN147">
        <v>0</v>
      </c>
      <c r="BO147" t="s">
        <v>327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296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296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296</v>
      </c>
      <c r="DD147" t="s">
        <v>296</v>
      </c>
      <c r="DE147" t="s">
        <v>296</v>
      </c>
      <c r="DF147" t="s">
        <v>296</v>
      </c>
      <c r="DG147" t="s">
        <v>296</v>
      </c>
      <c r="DH147" t="s">
        <v>296</v>
      </c>
      <c r="DI147" t="s">
        <v>296</v>
      </c>
      <c r="DJ147" t="s">
        <v>296</v>
      </c>
      <c r="DK147" t="s">
        <v>296</v>
      </c>
      <c r="DL147" t="s">
        <v>296</v>
      </c>
      <c r="DM147" t="s">
        <v>296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320</v>
      </c>
      <c r="DW147" t="s">
        <v>320</v>
      </c>
      <c r="DX147">
        <v>1</v>
      </c>
      <c r="EE147">
        <v>28159428</v>
      </c>
      <c r="EF147">
        <v>2</v>
      </c>
      <c r="EG147" t="s">
        <v>322</v>
      </c>
      <c r="EH147">
        <v>0</v>
      </c>
      <c r="EI147" t="s">
        <v>296</v>
      </c>
      <c r="EJ147">
        <v>1</v>
      </c>
      <c r="EK147">
        <v>45001</v>
      </c>
      <c r="EL147" t="s">
        <v>323</v>
      </c>
      <c r="EM147" t="s">
        <v>324</v>
      </c>
      <c r="EO147" t="s">
        <v>296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325</v>
      </c>
      <c r="FU147" t="s">
        <v>326</v>
      </c>
      <c r="FX147">
        <v>94.5</v>
      </c>
      <c r="FY147">
        <v>63.75</v>
      </c>
      <c r="GA147" t="s">
        <v>296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296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488</v>
      </c>
      <c r="F148" s="2" t="s">
        <v>489</v>
      </c>
      <c r="G148" s="2" t="s">
        <v>490</v>
      </c>
      <c r="H148" s="2" t="s">
        <v>352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296</v>
      </c>
      <c r="BE148" s="2" t="s">
        <v>296</v>
      </c>
      <c r="BF148" s="2" t="s">
        <v>296</v>
      </c>
      <c r="BG148" s="2" t="s">
        <v>296</v>
      </c>
      <c r="BH148" s="2">
        <v>3</v>
      </c>
      <c r="BI148" s="2">
        <v>1</v>
      </c>
      <c r="BJ148" s="2" t="s">
        <v>491</v>
      </c>
      <c r="BK148" s="2"/>
      <c r="BL148" s="2"/>
      <c r="BM148" s="2">
        <v>500001</v>
      </c>
      <c r="BN148" s="2">
        <v>0</v>
      </c>
      <c r="BO148" s="2" t="s">
        <v>296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296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296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296</v>
      </c>
      <c r="DD148" s="2" t="s">
        <v>296</v>
      </c>
      <c r="DE148" s="2" t="s">
        <v>296</v>
      </c>
      <c r="DF148" s="2" t="s">
        <v>296</v>
      </c>
      <c r="DG148" s="2" t="s">
        <v>296</v>
      </c>
      <c r="DH148" s="2" t="s">
        <v>296</v>
      </c>
      <c r="DI148" s="2" t="s">
        <v>296</v>
      </c>
      <c r="DJ148" s="2" t="s">
        <v>296</v>
      </c>
      <c r="DK148" s="2" t="s">
        <v>296</v>
      </c>
      <c r="DL148" s="2" t="s">
        <v>296</v>
      </c>
      <c r="DM148" s="2" t="s">
        <v>296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352</v>
      </c>
      <c r="DW148" s="2" t="s">
        <v>352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450</v>
      </c>
      <c r="EH148" s="2">
        <v>0</v>
      </c>
      <c r="EI148" s="2" t="s">
        <v>296</v>
      </c>
      <c r="EJ148" s="2">
        <v>1</v>
      </c>
      <c r="EK148" s="2">
        <v>500001</v>
      </c>
      <c r="EL148" s="2" t="s">
        <v>451</v>
      </c>
      <c r="EM148" s="2" t="s">
        <v>452</v>
      </c>
      <c r="EN148" s="2"/>
      <c r="EO148" s="2" t="s">
        <v>296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296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296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488</v>
      </c>
      <c r="F149" t="s">
        <v>489</v>
      </c>
      <c r="G149" t="s">
        <v>490</v>
      </c>
      <c r="H149" t="s">
        <v>352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296</v>
      </c>
      <c r="BE149" t="s">
        <v>296</v>
      </c>
      <c r="BF149" t="s">
        <v>296</v>
      </c>
      <c r="BG149" t="s">
        <v>296</v>
      </c>
      <c r="BH149">
        <v>3</v>
      </c>
      <c r="BI149">
        <v>1</v>
      </c>
      <c r="BJ149" t="s">
        <v>491</v>
      </c>
      <c r="BM149">
        <v>500001</v>
      </c>
      <c r="BN149">
        <v>0</v>
      </c>
      <c r="BO149" t="s">
        <v>327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296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296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296</v>
      </c>
      <c r="DD149" t="s">
        <v>296</v>
      </c>
      <c r="DE149" t="s">
        <v>296</v>
      </c>
      <c r="DF149" t="s">
        <v>296</v>
      </c>
      <c r="DG149" t="s">
        <v>296</v>
      </c>
      <c r="DH149" t="s">
        <v>296</v>
      </c>
      <c r="DI149" t="s">
        <v>296</v>
      </c>
      <c r="DJ149" t="s">
        <v>296</v>
      </c>
      <c r="DK149" t="s">
        <v>296</v>
      </c>
      <c r="DL149" t="s">
        <v>296</v>
      </c>
      <c r="DM149" t="s">
        <v>296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352</v>
      </c>
      <c r="DW149" t="s">
        <v>352</v>
      </c>
      <c r="DX149">
        <v>1000</v>
      </c>
      <c r="EE149">
        <v>28159294</v>
      </c>
      <c r="EF149">
        <v>8</v>
      </c>
      <c r="EG149" t="s">
        <v>450</v>
      </c>
      <c r="EH149">
        <v>0</v>
      </c>
      <c r="EI149" t="s">
        <v>296</v>
      </c>
      <c r="EJ149">
        <v>1</v>
      </c>
      <c r="EK149">
        <v>500001</v>
      </c>
      <c r="EL149" t="s">
        <v>451</v>
      </c>
      <c r="EM149" t="s">
        <v>452</v>
      </c>
      <c r="EO149" t="s">
        <v>296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296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296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492</v>
      </c>
      <c r="F150" s="2" t="s">
        <v>493</v>
      </c>
      <c r="G150" s="2" t="s">
        <v>494</v>
      </c>
      <c r="H150" s="2" t="s">
        <v>320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296</v>
      </c>
      <c r="BE150" s="2" t="s">
        <v>296</v>
      </c>
      <c r="BF150" s="2" t="s">
        <v>296</v>
      </c>
      <c r="BG150" s="2" t="s">
        <v>296</v>
      </c>
      <c r="BH150" s="2">
        <v>0</v>
      </c>
      <c r="BI150" s="2">
        <v>1</v>
      </c>
      <c r="BJ150" s="2" t="s">
        <v>495</v>
      </c>
      <c r="BK150" s="2"/>
      <c r="BL150" s="2"/>
      <c r="BM150" s="2">
        <v>45001</v>
      </c>
      <c r="BN150" s="2">
        <v>0</v>
      </c>
      <c r="BO150" s="2" t="s">
        <v>296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296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296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296</v>
      </c>
      <c r="DD150" s="2" t="s">
        <v>296</v>
      </c>
      <c r="DE150" s="2" t="s">
        <v>296</v>
      </c>
      <c r="DF150" s="2" t="s">
        <v>296</v>
      </c>
      <c r="DG150" s="2" t="s">
        <v>296</v>
      </c>
      <c r="DH150" s="2" t="s">
        <v>296</v>
      </c>
      <c r="DI150" s="2" t="s">
        <v>296</v>
      </c>
      <c r="DJ150" s="2" t="s">
        <v>296</v>
      </c>
      <c r="DK150" s="2" t="s">
        <v>296</v>
      </c>
      <c r="DL150" s="2" t="s">
        <v>296</v>
      </c>
      <c r="DM150" s="2" t="s">
        <v>296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320</v>
      </c>
      <c r="DW150" s="2" t="s">
        <v>320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322</v>
      </c>
      <c r="EH150" s="2">
        <v>0</v>
      </c>
      <c r="EI150" s="2" t="s">
        <v>296</v>
      </c>
      <c r="EJ150" s="2">
        <v>1</v>
      </c>
      <c r="EK150" s="2">
        <v>45001</v>
      </c>
      <c r="EL150" s="2" t="s">
        <v>323</v>
      </c>
      <c r="EM150" s="2" t="s">
        <v>324</v>
      </c>
      <c r="EN150" s="2"/>
      <c r="EO150" s="2" t="s">
        <v>296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325</v>
      </c>
      <c r="FU150" s="2" t="s">
        <v>326</v>
      </c>
      <c r="FV150" s="2"/>
      <c r="FW150" s="2"/>
      <c r="FX150" s="2">
        <v>94.5</v>
      </c>
      <c r="FY150" s="2">
        <v>63.75</v>
      </c>
      <c r="FZ150" s="2"/>
      <c r="GA150" s="2" t="s">
        <v>296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296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492</v>
      </c>
      <c r="F151" t="s">
        <v>493</v>
      </c>
      <c r="G151" t="s">
        <v>494</v>
      </c>
      <c r="H151" t="s">
        <v>320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296</v>
      </c>
      <c r="BE151" t="s">
        <v>296</v>
      </c>
      <c r="BF151" t="s">
        <v>296</v>
      </c>
      <c r="BG151" t="s">
        <v>296</v>
      </c>
      <c r="BH151">
        <v>0</v>
      </c>
      <c r="BI151">
        <v>1</v>
      </c>
      <c r="BJ151" t="s">
        <v>495</v>
      </c>
      <c r="BM151">
        <v>45001</v>
      </c>
      <c r="BN151">
        <v>0</v>
      </c>
      <c r="BO151" t="s">
        <v>327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296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296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296</v>
      </c>
      <c r="DD151" t="s">
        <v>296</v>
      </c>
      <c r="DE151" t="s">
        <v>296</v>
      </c>
      <c r="DF151" t="s">
        <v>296</v>
      </c>
      <c r="DG151" t="s">
        <v>296</v>
      </c>
      <c r="DH151" t="s">
        <v>296</v>
      </c>
      <c r="DI151" t="s">
        <v>296</v>
      </c>
      <c r="DJ151" t="s">
        <v>296</v>
      </c>
      <c r="DK151" t="s">
        <v>296</v>
      </c>
      <c r="DL151" t="s">
        <v>296</v>
      </c>
      <c r="DM151" t="s">
        <v>296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320</v>
      </c>
      <c r="DW151" t="s">
        <v>320</v>
      </c>
      <c r="DX151">
        <v>1</v>
      </c>
      <c r="EE151">
        <v>28159428</v>
      </c>
      <c r="EF151">
        <v>2</v>
      </c>
      <c r="EG151" t="s">
        <v>322</v>
      </c>
      <c r="EH151">
        <v>0</v>
      </c>
      <c r="EI151" t="s">
        <v>296</v>
      </c>
      <c r="EJ151">
        <v>1</v>
      </c>
      <c r="EK151">
        <v>45001</v>
      </c>
      <c r="EL151" t="s">
        <v>323</v>
      </c>
      <c r="EM151" t="s">
        <v>324</v>
      </c>
      <c r="EO151" t="s">
        <v>296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325</v>
      </c>
      <c r="FU151" t="s">
        <v>326</v>
      </c>
      <c r="FX151">
        <v>94.5</v>
      </c>
      <c r="FY151">
        <v>63.75</v>
      </c>
      <c r="GA151" t="s">
        <v>296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296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496</v>
      </c>
      <c r="F152" s="2" t="s">
        <v>489</v>
      </c>
      <c r="G152" s="2" t="s">
        <v>490</v>
      </c>
      <c r="H152" s="2" t="s">
        <v>352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296</v>
      </c>
      <c r="BE152" s="2" t="s">
        <v>296</v>
      </c>
      <c r="BF152" s="2" t="s">
        <v>296</v>
      </c>
      <c r="BG152" s="2" t="s">
        <v>296</v>
      </c>
      <c r="BH152" s="2">
        <v>3</v>
      </c>
      <c r="BI152" s="2">
        <v>1</v>
      </c>
      <c r="BJ152" s="2" t="s">
        <v>491</v>
      </c>
      <c r="BK152" s="2"/>
      <c r="BL152" s="2"/>
      <c r="BM152" s="2">
        <v>500001</v>
      </c>
      <c r="BN152" s="2">
        <v>0</v>
      </c>
      <c r="BO152" s="2" t="s">
        <v>296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296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296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296</v>
      </c>
      <c r="DD152" s="2" t="s">
        <v>296</v>
      </c>
      <c r="DE152" s="2" t="s">
        <v>296</v>
      </c>
      <c r="DF152" s="2" t="s">
        <v>296</v>
      </c>
      <c r="DG152" s="2" t="s">
        <v>296</v>
      </c>
      <c r="DH152" s="2" t="s">
        <v>296</v>
      </c>
      <c r="DI152" s="2" t="s">
        <v>296</v>
      </c>
      <c r="DJ152" s="2" t="s">
        <v>296</v>
      </c>
      <c r="DK152" s="2" t="s">
        <v>296</v>
      </c>
      <c r="DL152" s="2" t="s">
        <v>296</v>
      </c>
      <c r="DM152" s="2" t="s">
        <v>296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352</v>
      </c>
      <c r="DW152" s="2" t="s">
        <v>352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450</v>
      </c>
      <c r="EH152" s="2">
        <v>0</v>
      </c>
      <c r="EI152" s="2" t="s">
        <v>296</v>
      </c>
      <c r="EJ152" s="2">
        <v>1</v>
      </c>
      <c r="EK152" s="2">
        <v>500001</v>
      </c>
      <c r="EL152" s="2" t="s">
        <v>451</v>
      </c>
      <c r="EM152" s="2" t="s">
        <v>452</v>
      </c>
      <c r="EN152" s="2"/>
      <c r="EO152" s="2" t="s">
        <v>296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296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296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496</v>
      </c>
      <c r="F153" t="s">
        <v>489</v>
      </c>
      <c r="G153" t="s">
        <v>490</v>
      </c>
      <c r="H153" t="s">
        <v>352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296</v>
      </c>
      <c r="BE153" t="s">
        <v>296</v>
      </c>
      <c r="BF153" t="s">
        <v>296</v>
      </c>
      <c r="BG153" t="s">
        <v>296</v>
      </c>
      <c r="BH153">
        <v>3</v>
      </c>
      <c r="BI153">
        <v>1</v>
      </c>
      <c r="BJ153" t="s">
        <v>491</v>
      </c>
      <c r="BM153">
        <v>500001</v>
      </c>
      <c r="BN153">
        <v>0</v>
      </c>
      <c r="BO153" t="s">
        <v>327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296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296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296</v>
      </c>
      <c r="DD153" t="s">
        <v>296</v>
      </c>
      <c r="DE153" t="s">
        <v>296</v>
      </c>
      <c r="DF153" t="s">
        <v>296</v>
      </c>
      <c r="DG153" t="s">
        <v>296</v>
      </c>
      <c r="DH153" t="s">
        <v>296</v>
      </c>
      <c r="DI153" t="s">
        <v>296</v>
      </c>
      <c r="DJ153" t="s">
        <v>296</v>
      </c>
      <c r="DK153" t="s">
        <v>296</v>
      </c>
      <c r="DL153" t="s">
        <v>296</v>
      </c>
      <c r="DM153" t="s">
        <v>296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352</v>
      </c>
      <c r="DW153" t="s">
        <v>352</v>
      </c>
      <c r="DX153">
        <v>1000</v>
      </c>
      <c r="EE153">
        <v>28159294</v>
      </c>
      <c r="EF153">
        <v>8</v>
      </c>
      <c r="EG153" t="s">
        <v>450</v>
      </c>
      <c r="EH153">
        <v>0</v>
      </c>
      <c r="EI153" t="s">
        <v>296</v>
      </c>
      <c r="EJ153">
        <v>1</v>
      </c>
      <c r="EK153">
        <v>500001</v>
      </c>
      <c r="EL153" t="s">
        <v>451</v>
      </c>
      <c r="EM153" t="s">
        <v>452</v>
      </c>
      <c r="EO153" t="s">
        <v>296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296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296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497</v>
      </c>
      <c r="F154" s="2" t="s">
        <v>498</v>
      </c>
      <c r="G154" s="2" t="s">
        <v>499</v>
      </c>
      <c r="H154" s="2" t="s">
        <v>320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296</v>
      </c>
      <c r="BE154" s="2" t="s">
        <v>296</v>
      </c>
      <c r="BF154" s="2" t="s">
        <v>296</v>
      </c>
      <c r="BG154" s="2" t="s">
        <v>296</v>
      </c>
      <c r="BH154" s="2">
        <v>0</v>
      </c>
      <c r="BI154" s="2">
        <v>1</v>
      </c>
      <c r="BJ154" s="2" t="s">
        <v>500</v>
      </c>
      <c r="BK154" s="2"/>
      <c r="BL154" s="2"/>
      <c r="BM154" s="2">
        <v>45001</v>
      </c>
      <c r="BN154" s="2">
        <v>0</v>
      </c>
      <c r="BO154" s="2" t="s">
        <v>296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296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296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296</v>
      </c>
      <c r="DD154" s="2" t="s">
        <v>296</v>
      </c>
      <c r="DE154" s="2" t="s">
        <v>296</v>
      </c>
      <c r="DF154" s="2" t="s">
        <v>296</v>
      </c>
      <c r="DG154" s="2" t="s">
        <v>296</v>
      </c>
      <c r="DH154" s="2" t="s">
        <v>296</v>
      </c>
      <c r="DI154" s="2" t="s">
        <v>296</v>
      </c>
      <c r="DJ154" s="2" t="s">
        <v>296</v>
      </c>
      <c r="DK154" s="2" t="s">
        <v>296</v>
      </c>
      <c r="DL154" s="2" t="s">
        <v>296</v>
      </c>
      <c r="DM154" s="2" t="s">
        <v>296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320</v>
      </c>
      <c r="DW154" s="2" t="s">
        <v>320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322</v>
      </c>
      <c r="EH154" s="2">
        <v>0</v>
      </c>
      <c r="EI154" s="2" t="s">
        <v>296</v>
      </c>
      <c r="EJ154" s="2">
        <v>1</v>
      </c>
      <c r="EK154" s="2">
        <v>45001</v>
      </c>
      <c r="EL154" s="2" t="s">
        <v>323</v>
      </c>
      <c r="EM154" s="2" t="s">
        <v>324</v>
      </c>
      <c r="EN154" s="2"/>
      <c r="EO154" s="2" t="s">
        <v>296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325</v>
      </c>
      <c r="FU154" s="2" t="s">
        <v>326</v>
      </c>
      <c r="FV154" s="2"/>
      <c r="FW154" s="2"/>
      <c r="FX154" s="2">
        <v>94.5</v>
      </c>
      <c r="FY154" s="2">
        <v>63.75</v>
      </c>
      <c r="FZ154" s="2"/>
      <c r="GA154" s="2" t="s">
        <v>296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296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497</v>
      </c>
      <c r="F155" t="s">
        <v>498</v>
      </c>
      <c r="G155" t="s">
        <v>499</v>
      </c>
      <c r="H155" t="s">
        <v>320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296</v>
      </c>
      <c r="BE155" t="s">
        <v>296</v>
      </c>
      <c r="BF155" t="s">
        <v>296</v>
      </c>
      <c r="BG155" t="s">
        <v>296</v>
      </c>
      <c r="BH155">
        <v>0</v>
      </c>
      <c r="BI155">
        <v>1</v>
      </c>
      <c r="BJ155" t="s">
        <v>500</v>
      </c>
      <c r="BM155">
        <v>45001</v>
      </c>
      <c r="BN155">
        <v>0</v>
      </c>
      <c r="BO155" t="s">
        <v>327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296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296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296</v>
      </c>
      <c r="DD155" t="s">
        <v>296</v>
      </c>
      <c r="DE155" t="s">
        <v>296</v>
      </c>
      <c r="DF155" t="s">
        <v>296</v>
      </c>
      <c r="DG155" t="s">
        <v>296</v>
      </c>
      <c r="DH155" t="s">
        <v>296</v>
      </c>
      <c r="DI155" t="s">
        <v>296</v>
      </c>
      <c r="DJ155" t="s">
        <v>296</v>
      </c>
      <c r="DK155" t="s">
        <v>296</v>
      </c>
      <c r="DL155" t="s">
        <v>296</v>
      </c>
      <c r="DM155" t="s">
        <v>296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320</v>
      </c>
      <c r="DW155" t="s">
        <v>320</v>
      </c>
      <c r="DX155">
        <v>1</v>
      </c>
      <c r="EE155">
        <v>28159428</v>
      </c>
      <c r="EF155">
        <v>2</v>
      </c>
      <c r="EG155" t="s">
        <v>322</v>
      </c>
      <c r="EH155">
        <v>0</v>
      </c>
      <c r="EI155" t="s">
        <v>296</v>
      </c>
      <c r="EJ155">
        <v>1</v>
      </c>
      <c r="EK155">
        <v>45001</v>
      </c>
      <c r="EL155" t="s">
        <v>323</v>
      </c>
      <c r="EM155" t="s">
        <v>324</v>
      </c>
      <c r="EO155" t="s">
        <v>296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325</v>
      </c>
      <c r="FU155" t="s">
        <v>326</v>
      </c>
      <c r="FX155">
        <v>94.5</v>
      </c>
      <c r="FY155">
        <v>63.75</v>
      </c>
      <c r="GA155" t="s">
        <v>296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296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501</v>
      </c>
      <c r="F156" s="2" t="s">
        <v>502</v>
      </c>
      <c r="G156" s="2" t="s">
        <v>503</v>
      </c>
      <c r="H156" s="2" t="s">
        <v>320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296</v>
      </c>
      <c r="BE156" s="2" t="s">
        <v>296</v>
      </c>
      <c r="BF156" s="2" t="s">
        <v>296</v>
      </c>
      <c r="BG156" s="2" t="s">
        <v>296</v>
      </c>
      <c r="BH156" s="2">
        <v>0</v>
      </c>
      <c r="BI156" s="2">
        <v>1</v>
      </c>
      <c r="BJ156" s="2" t="s">
        <v>504</v>
      </c>
      <c r="BK156" s="2"/>
      <c r="BL156" s="2"/>
      <c r="BM156" s="2">
        <v>45001</v>
      </c>
      <c r="BN156" s="2">
        <v>0</v>
      </c>
      <c r="BO156" s="2" t="s">
        <v>296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296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296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296</v>
      </c>
      <c r="DD156" s="2" t="s">
        <v>296</v>
      </c>
      <c r="DE156" s="2" t="s">
        <v>296</v>
      </c>
      <c r="DF156" s="2" t="s">
        <v>296</v>
      </c>
      <c r="DG156" s="2" t="s">
        <v>296</v>
      </c>
      <c r="DH156" s="2" t="s">
        <v>296</v>
      </c>
      <c r="DI156" s="2" t="s">
        <v>296</v>
      </c>
      <c r="DJ156" s="2" t="s">
        <v>296</v>
      </c>
      <c r="DK156" s="2" t="s">
        <v>296</v>
      </c>
      <c r="DL156" s="2" t="s">
        <v>296</v>
      </c>
      <c r="DM156" s="2" t="s">
        <v>296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320</v>
      </c>
      <c r="DW156" s="2" t="s">
        <v>320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322</v>
      </c>
      <c r="EH156" s="2">
        <v>0</v>
      </c>
      <c r="EI156" s="2" t="s">
        <v>296</v>
      </c>
      <c r="EJ156" s="2">
        <v>1</v>
      </c>
      <c r="EK156" s="2">
        <v>45001</v>
      </c>
      <c r="EL156" s="2" t="s">
        <v>323</v>
      </c>
      <c r="EM156" s="2" t="s">
        <v>324</v>
      </c>
      <c r="EN156" s="2"/>
      <c r="EO156" s="2" t="s">
        <v>296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325</v>
      </c>
      <c r="FU156" s="2" t="s">
        <v>326</v>
      </c>
      <c r="FV156" s="2"/>
      <c r="FW156" s="2"/>
      <c r="FX156" s="2">
        <v>94.5</v>
      </c>
      <c r="FY156" s="2">
        <v>63.75</v>
      </c>
      <c r="FZ156" s="2"/>
      <c r="GA156" s="2" t="s">
        <v>296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296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501</v>
      </c>
      <c r="F157" t="s">
        <v>502</v>
      </c>
      <c r="G157" t="s">
        <v>503</v>
      </c>
      <c r="H157" t="s">
        <v>320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296</v>
      </c>
      <c r="BE157" t="s">
        <v>296</v>
      </c>
      <c r="BF157" t="s">
        <v>296</v>
      </c>
      <c r="BG157" t="s">
        <v>296</v>
      </c>
      <c r="BH157">
        <v>0</v>
      </c>
      <c r="BI157">
        <v>1</v>
      </c>
      <c r="BJ157" t="s">
        <v>504</v>
      </c>
      <c r="BM157">
        <v>45001</v>
      </c>
      <c r="BN157">
        <v>0</v>
      </c>
      <c r="BO157" t="s">
        <v>327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296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296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296</v>
      </c>
      <c r="DD157" t="s">
        <v>296</v>
      </c>
      <c r="DE157" t="s">
        <v>296</v>
      </c>
      <c r="DF157" t="s">
        <v>296</v>
      </c>
      <c r="DG157" t="s">
        <v>296</v>
      </c>
      <c r="DH157" t="s">
        <v>296</v>
      </c>
      <c r="DI157" t="s">
        <v>296</v>
      </c>
      <c r="DJ157" t="s">
        <v>296</v>
      </c>
      <c r="DK157" t="s">
        <v>296</v>
      </c>
      <c r="DL157" t="s">
        <v>296</v>
      </c>
      <c r="DM157" t="s">
        <v>296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320</v>
      </c>
      <c r="DW157" t="s">
        <v>320</v>
      </c>
      <c r="DX157">
        <v>1</v>
      </c>
      <c r="EE157">
        <v>28159428</v>
      </c>
      <c r="EF157">
        <v>2</v>
      </c>
      <c r="EG157" t="s">
        <v>322</v>
      </c>
      <c r="EH157">
        <v>0</v>
      </c>
      <c r="EI157" t="s">
        <v>296</v>
      </c>
      <c r="EJ157">
        <v>1</v>
      </c>
      <c r="EK157">
        <v>45001</v>
      </c>
      <c r="EL157" t="s">
        <v>323</v>
      </c>
      <c r="EM157" t="s">
        <v>324</v>
      </c>
      <c r="EO157" t="s">
        <v>296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325</v>
      </c>
      <c r="FU157" t="s">
        <v>326</v>
      </c>
      <c r="FX157">
        <v>94.5</v>
      </c>
      <c r="FY157">
        <v>63.75</v>
      </c>
      <c r="GA157" t="s">
        <v>296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296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505</v>
      </c>
      <c r="F158" s="2" t="s">
        <v>506</v>
      </c>
      <c r="G158" s="2" t="s">
        <v>507</v>
      </c>
      <c r="H158" s="2" t="s">
        <v>508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296</v>
      </c>
      <c r="BE158" s="2" t="s">
        <v>296</v>
      </c>
      <c r="BF158" s="2" t="s">
        <v>296</v>
      </c>
      <c r="BG158" s="2" t="s">
        <v>296</v>
      </c>
      <c r="BH158" s="2">
        <v>0</v>
      </c>
      <c r="BI158" s="2">
        <v>1</v>
      </c>
      <c r="BJ158" s="2" t="s">
        <v>509</v>
      </c>
      <c r="BK158" s="2"/>
      <c r="BL158" s="2"/>
      <c r="BM158" s="2">
        <v>45001</v>
      </c>
      <c r="BN158" s="2">
        <v>0</v>
      </c>
      <c r="BO158" s="2" t="s">
        <v>296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296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296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296</v>
      </c>
      <c r="DD158" s="2" t="s">
        <v>296</v>
      </c>
      <c r="DE158" s="2" t="s">
        <v>296</v>
      </c>
      <c r="DF158" s="2" t="s">
        <v>296</v>
      </c>
      <c r="DG158" s="2" t="s">
        <v>296</v>
      </c>
      <c r="DH158" s="2" t="s">
        <v>296</v>
      </c>
      <c r="DI158" s="2" t="s">
        <v>296</v>
      </c>
      <c r="DJ158" s="2" t="s">
        <v>296</v>
      </c>
      <c r="DK158" s="2" t="s">
        <v>296</v>
      </c>
      <c r="DL158" s="2" t="s">
        <v>296</v>
      </c>
      <c r="DM158" s="2" t="s">
        <v>296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508</v>
      </c>
      <c r="DW158" s="2" t="s">
        <v>508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322</v>
      </c>
      <c r="EH158" s="2">
        <v>0</v>
      </c>
      <c r="EI158" s="2" t="s">
        <v>296</v>
      </c>
      <c r="EJ158" s="2">
        <v>1</v>
      </c>
      <c r="EK158" s="2">
        <v>45001</v>
      </c>
      <c r="EL158" s="2" t="s">
        <v>323</v>
      </c>
      <c r="EM158" s="2" t="s">
        <v>324</v>
      </c>
      <c r="EN158" s="2"/>
      <c r="EO158" s="2" t="s">
        <v>296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325</v>
      </c>
      <c r="FU158" s="2" t="s">
        <v>326</v>
      </c>
      <c r="FV158" s="2"/>
      <c r="FW158" s="2"/>
      <c r="FX158" s="2">
        <v>94.5</v>
      </c>
      <c r="FY158" s="2">
        <v>63.75</v>
      </c>
      <c r="FZ158" s="2"/>
      <c r="GA158" s="2" t="s">
        <v>296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296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505</v>
      </c>
      <c r="F159" t="s">
        <v>506</v>
      </c>
      <c r="G159" t="s">
        <v>507</v>
      </c>
      <c r="H159" t="s">
        <v>508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296</v>
      </c>
      <c r="BE159" t="s">
        <v>296</v>
      </c>
      <c r="BF159" t="s">
        <v>296</v>
      </c>
      <c r="BG159" t="s">
        <v>296</v>
      </c>
      <c r="BH159">
        <v>0</v>
      </c>
      <c r="BI159">
        <v>1</v>
      </c>
      <c r="BJ159" t="s">
        <v>509</v>
      </c>
      <c r="BM159">
        <v>45001</v>
      </c>
      <c r="BN159">
        <v>0</v>
      </c>
      <c r="BO159" t="s">
        <v>327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296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296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296</v>
      </c>
      <c r="DD159" t="s">
        <v>296</v>
      </c>
      <c r="DE159" t="s">
        <v>296</v>
      </c>
      <c r="DF159" t="s">
        <v>296</v>
      </c>
      <c r="DG159" t="s">
        <v>296</v>
      </c>
      <c r="DH159" t="s">
        <v>296</v>
      </c>
      <c r="DI159" t="s">
        <v>296</v>
      </c>
      <c r="DJ159" t="s">
        <v>296</v>
      </c>
      <c r="DK159" t="s">
        <v>296</v>
      </c>
      <c r="DL159" t="s">
        <v>296</v>
      </c>
      <c r="DM159" t="s">
        <v>296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508</v>
      </c>
      <c r="DW159" t="s">
        <v>508</v>
      </c>
      <c r="DX159">
        <v>100</v>
      </c>
      <c r="EE159">
        <v>28159428</v>
      </c>
      <c r="EF159">
        <v>2</v>
      </c>
      <c r="EG159" t="s">
        <v>322</v>
      </c>
      <c r="EH159">
        <v>0</v>
      </c>
      <c r="EI159" t="s">
        <v>296</v>
      </c>
      <c r="EJ159">
        <v>1</v>
      </c>
      <c r="EK159">
        <v>45001</v>
      </c>
      <c r="EL159" t="s">
        <v>323</v>
      </c>
      <c r="EM159" t="s">
        <v>324</v>
      </c>
      <c r="EO159" t="s">
        <v>296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325</v>
      </c>
      <c r="FU159" t="s">
        <v>326</v>
      </c>
      <c r="FX159">
        <v>94.5</v>
      </c>
      <c r="FY159">
        <v>63.75</v>
      </c>
      <c r="GA159" t="s">
        <v>296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296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510</v>
      </c>
      <c r="F160" s="2" t="s">
        <v>511</v>
      </c>
      <c r="G160" s="2" t="s">
        <v>512</v>
      </c>
      <c r="H160" s="2" t="s">
        <v>352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296</v>
      </c>
      <c r="BE160" s="2" t="s">
        <v>296</v>
      </c>
      <c r="BF160" s="2" t="s">
        <v>296</v>
      </c>
      <c r="BG160" s="2" t="s">
        <v>296</v>
      </c>
      <c r="BH160" s="2">
        <v>3</v>
      </c>
      <c r="BI160" s="2">
        <v>1</v>
      </c>
      <c r="BJ160" s="2" t="s">
        <v>513</v>
      </c>
      <c r="BK160" s="2"/>
      <c r="BL160" s="2"/>
      <c r="BM160" s="2">
        <v>500001</v>
      </c>
      <c r="BN160" s="2">
        <v>0</v>
      </c>
      <c r="BO160" s="2" t="s">
        <v>296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296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296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296</v>
      </c>
      <c r="DD160" s="2" t="s">
        <v>296</v>
      </c>
      <c r="DE160" s="2" t="s">
        <v>296</v>
      </c>
      <c r="DF160" s="2" t="s">
        <v>296</v>
      </c>
      <c r="DG160" s="2" t="s">
        <v>296</v>
      </c>
      <c r="DH160" s="2" t="s">
        <v>296</v>
      </c>
      <c r="DI160" s="2" t="s">
        <v>296</v>
      </c>
      <c r="DJ160" s="2" t="s">
        <v>296</v>
      </c>
      <c r="DK160" s="2" t="s">
        <v>296</v>
      </c>
      <c r="DL160" s="2" t="s">
        <v>296</v>
      </c>
      <c r="DM160" s="2" t="s">
        <v>296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352</v>
      </c>
      <c r="DW160" s="2" t="s">
        <v>352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450</v>
      </c>
      <c r="EH160" s="2">
        <v>0</v>
      </c>
      <c r="EI160" s="2" t="s">
        <v>296</v>
      </c>
      <c r="EJ160" s="2">
        <v>1</v>
      </c>
      <c r="EK160" s="2">
        <v>500001</v>
      </c>
      <c r="EL160" s="2" t="s">
        <v>451</v>
      </c>
      <c r="EM160" s="2" t="s">
        <v>452</v>
      </c>
      <c r="EN160" s="2"/>
      <c r="EO160" s="2" t="s">
        <v>296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296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296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510</v>
      </c>
      <c r="F161" t="s">
        <v>511</v>
      </c>
      <c r="G161" t="s">
        <v>512</v>
      </c>
      <c r="H161" t="s">
        <v>352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296</v>
      </c>
      <c r="BE161" t="s">
        <v>296</v>
      </c>
      <c r="BF161" t="s">
        <v>296</v>
      </c>
      <c r="BG161" t="s">
        <v>296</v>
      </c>
      <c r="BH161">
        <v>3</v>
      </c>
      <c r="BI161">
        <v>1</v>
      </c>
      <c r="BJ161" t="s">
        <v>513</v>
      </c>
      <c r="BM161">
        <v>500001</v>
      </c>
      <c r="BN161">
        <v>0</v>
      </c>
      <c r="BO161" t="s">
        <v>327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296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296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296</v>
      </c>
      <c r="DD161" t="s">
        <v>296</v>
      </c>
      <c r="DE161" t="s">
        <v>296</v>
      </c>
      <c r="DF161" t="s">
        <v>296</v>
      </c>
      <c r="DG161" t="s">
        <v>296</v>
      </c>
      <c r="DH161" t="s">
        <v>296</v>
      </c>
      <c r="DI161" t="s">
        <v>296</v>
      </c>
      <c r="DJ161" t="s">
        <v>296</v>
      </c>
      <c r="DK161" t="s">
        <v>296</v>
      </c>
      <c r="DL161" t="s">
        <v>296</v>
      </c>
      <c r="DM161" t="s">
        <v>296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352</v>
      </c>
      <c r="DW161" t="s">
        <v>352</v>
      </c>
      <c r="DX161">
        <v>1000</v>
      </c>
      <c r="EE161">
        <v>28159294</v>
      </c>
      <c r="EF161">
        <v>8</v>
      </c>
      <c r="EG161" t="s">
        <v>450</v>
      </c>
      <c r="EH161">
        <v>0</v>
      </c>
      <c r="EI161" t="s">
        <v>296</v>
      </c>
      <c r="EJ161">
        <v>1</v>
      </c>
      <c r="EK161">
        <v>500001</v>
      </c>
      <c r="EL161" t="s">
        <v>451</v>
      </c>
      <c r="EM161" t="s">
        <v>452</v>
      </c>
      <c r="EO161" t="s">
        <v>296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296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296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514</v>
      </c>
      <c r="F162" s="2" t="s">
        <v>515</v>
      </c>
      <c r="G162" s="2" t="s">
        <v>516</v>
      </c>
      <c r="H162" s="2" t="s">
        <v>320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296</v>
      </c>
      <c r="BE162" s="2" t="s">
        <v>296</v>
      </c>
      <c r="BF162" s="2" t="s">
        <v>296</v>
      </c>
      <c r="BG162" s="2" t="s">
        <v>296</v>
      </c>
      <c r="BH162" s="2">
        <v>0</v>
      </c>
      <c r="BI162" s="2">
        <v>1</v>
      </c>
      <c r="BJ162" s="2" t="s">
        <v>517</v>
      </c>
      <c r="BK162" s="2"/>
      <c r="BL162" s="2"/>
      <c r="BM162" s="2">
        <v>45001</v>
      </c>
      <c r="BN162" s="2">
        <v>0</v>
      </c>
      <c r="BO162" s="2" t="s">
        <v>296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296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296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296</v>
      </c>
      <c r="DD162" s="2" t="s">
        <v>296</v>
      </c>
      <c r="DE162" s="2" t="s">
        <v>296</v>
      </c>
      <c r="DF162" s="2" t="s">
        <v>296</v>
      </c>
      <c r="DG162" s="2" t="s">
        <v>296</v>
      </c>
      <c r="DH162" s="2" t="s">
        <v>296</v>
      </c>
      <c r="DI162" s="2" t="s">
        <v>296</v>
      </c>
      <c r="DJ162" s="2" t="s">
        <v>296</v>
      </c>
      <c r="DK162" s="2" t="s">
        <v>296</v>
      </c>
      <c r="DL162" s="2" t="s">
        <v>296</v>
      </c>
      <c r="DM162" s="2" t="s">
        <v>296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320</v>
      </c>
      <c r="DW162" s="2" t="s">
        <v>320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322</v>
      </c>
      <c r="EH162" s="2">
        <v>0</v>
      </c>
      <c r="EI162" s="2" t="s">
        <v>296</v>
      </c>
      <c r="EJ162" s="2">
        <v>1</v>
      </c>
      <c r="EK162" s="2">
        <v>45001</v>
      </c>
      <c r="EL162" s="2" t="s">
        <v>323</v>
      </c>
      <c r="EM162" s="2" t="s">
        <v>324</v>
      </c>
      <c r="EN162" s="2"/>
      <c r="EO162" s="2" t="s">
        <v>296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325</v>
      </c>
      <c r="FU162" s="2" t="s">
        <v>326</v>
      </c>
      <c r="FV162" s="2"/>
      <c r="FW162" s="2"/>
      <c r="FX162" s="2">
        <v>94.5</v>
      </c>
      <c r="FY162" s="2">
        <v>63.75</v>
      </c>
      <c r="FZ162" s="2"/>
      <c r="GA162" s="2" t="s">
        <v>296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296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514</v>
      </c>
      <c r="F163" t="s">
        <v>515</v>
      </c>
      <c r="G163" t="s">
        <v>516</v>
      </c>
      <c r="H163" t="s">
        <v>320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296</v>
      </c>
      <c r="BE163" t="s">
        <v>296</v>
      </c>
      <c r="BF163" t="s">
        <v>296</v>
      </c>
      <c r="BG163" t="s">
        <v>296</v>
      </c>
      <c r="BH163">
        <v>0</v>
      </c>
      <c r="BI163">
        <v>1</v>
      </c>
      <c r="BJ163" t="s">
        <v>517</v>
      </c>
      <c r="BM163">
        <v>45001</v>
      </c>
      <c r="BN163">
        <v>0</v>
      </c>
      <c r="BO163" t="s">
        <v>327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296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296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296</v>
      </c>
      <c r="DD163" t="s">
        <v>296</v>
      </c>
      <c r="DE163" t="s">
        <v>296</v>
      </c>
      <c r="DF163" t="s">
        <v>296</v>
      </c>
      <c r="DG163" t="s">
        <v>296</v>
      </c>
      <c r="DH163" t="s">
        <v>296</v>
      </c>
      <c r="DI163" t="s">
        <v>296</v>
      </c>
      <c r="DJ163" t="s">
        <v>296</v>
      </c>
      <c r="DK163" t="s">
        <v>296</v>
      </c>
      <c r="DL163" t="s">
        <v>296</v>
      </c>
      <c r="DM163" t="s">
        <v>296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320</v>
      </c>
      <c r="DW163" t="s">
        <v>320</v>
      </c>
      <c r="DX163">
        <v>1</v>
      </c>
      <c r="EE163">
        <v>28159428</v>
      </c>
      <c r="EF163">
        <v>2</v>
      </c>
      <c r="EG163" t="s">
        <v>322</v>
      </c>
      <c r="EH163">
        <v>0</v>
      </c>
      <c r="EI163" t="s">
        <v>296</v>
      </c>
      <c r="EJ163">
        <v>1</v>
      </c>
      <c r="EK163">
        <v>45001</v>
      </c>
      <c r="EL163" t="s">
        <v>323</v>
      </c>
      <c r="EM163" t="s">
        <v>324</v>
      </c>
      <c r="EO163" t="s">
        <v>296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325</v>
      </c>
      <c r="FU163" t="s">
        <v>326</v>
      </c>
      <c r="FX163">
        <v>94.5</v>
      </c>
      <c r="FY163">
        <v>63.75</v>
      </c>
      <c r="GA163" t="s">
        <v>296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296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518</v>
      </c>
      <c r="F164" s="2" t="s">
        <v>519</v>
      </c>
      <c r="G164" s="2" t="s">
        <v>520</v>
      </c>
      <c r="H164" s="2" t="s">
        <v>521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296</v>
      </c>
      <c r="BE164" s="2" t="s">
        <v>296</v>
      </c>
      <c r="BF164" s="2" t="s">
        <v>296</v>
      </c>
      <c r="BG164" s="2" t="s">
        <v>296</v>
      </c>
      <c r="BH164" s="2">
        <v>3</v>
      </c>
      <c r="BI164" s="2">
        <v>1</v>
      </c>
      <c r="BJ164" s="2" t="s">
        <v>522</v>
      </c>
      <c r="BK164" s="2"/>
      <c r="BL164" s="2"/>
      <c r="BM164" s="2">
        <v>500001</v>
      </c>
      <c r="BN164" s="2">
        <v>0</v>
      </c>
      <c r="BO164" s="2" t="s">
        <v>296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296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296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296</v>
      </c>
      <c r="DD164" s="2" t="s">
        <v>296</v>
      </c>
      <c r="DE164" s="2" t="s">
        <v>296</v>
      </c>
      <c r="DF164" s="2" t="s">
        <v>296</v>
      </c>
      <c r="DG164" s="2" t="s">
        <v>296</v>
      </c>
      <c r="DH164" s="2" t="s">
        <v>296</v>
      </c>
      <c r="DI164" s="2" t="s">
        <v>296</v>
      </c>
      <c r="DJ164" s="2" t="s">
        <v>296</v>
      </c>
      <c r="DK164" s="2" t="s">
        <v>296</v>
      </c>
      <c r="DL164" s="2" t="s">
        <v>296</v>
      </c>
      <c r="DM164" s="2" t="s">
        <v>296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521</v>
      </c>
      <c r="DW164" s="2" t="s">
        <v>521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450</v>
      </c>
      <c r="EH164" s="2">
        <v>0</v>
      </c>
      <c r="EI164" s="2" t="s">
        <v>296</v>
      </c>
      <c r="EJ164" s="2">
        <v>1</v>
      </c>
      <c r="EK164" s="2">
        <v>500001</v>
      </c>
      <c r="EL164" s="2" t="s">
        <v>451</v>
      </c>
      <c r="EM164" s="2" t="s">
        <v>452</v>
      </c>
      <c r="EN164" s="2"/>
      <c r="EO164" s="2" t="s">
        <v>296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296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296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518</v>
      </c>
      <c r="F165" t="s">
        <v>519</v>
      </c>
      <c r="G165" t="s">
        <v>520</v>
      </c>
      <c r="H165" t="s">
        <v>521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296</v>
      </c>
      <c r="BE165" t="s">
        <v>296</v>
      </c>
      <c r="BF165" t="s">
        <v>296</v>
      </c>
      <c r="BG165" t="s">
        <v>296</v>
      </c>
      <c r="BH165">
        <v>3</v>
      </c>
      <c r="BI165">
        <v>1</v>
      </c>
      <c r="BJ165" t="s">
        <v>522</v>
      </c>
      <c r="BM165">
        <v>500001</v>
      </c>
      <c r="BN165">
        <v>0</v>
      </c>
      <c r="BO165" t="s">
        <v>327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296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296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296</v>
      </c>
      <c r="DD165" t="s">
        <v>296</v>
      </c>
      <c r="DE165" t="s">
        <v>296</v>
      </c>
      <c r="DF165" t="s">
        <v>296</v>
      </c>
      <c r="DG165" t="s">
        <v>296</v>
      </c>
      <c r="DH165" t="s">
        <v>296</v>
      </c>
      <c r="DI165" t="s">
        <v>296</v>
      </c>
      <c r="DJ165" t="s">
        <v>296</v>
      </c>
      <c r="DK165" t="s">
        <v>296</v>
      </c>
      <c r="DL165" t="s">
        <v>296</v>
      </c>
      <c r="DM165" t="s">
        <v>296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521</v>
      </c>
      <c r="DW165" t="s">
        <v>521</v>
      </c>
      <c r="DX165">
        <v>1000</v>
      </c>
      <c r="EE165">
        <v>28159294</v>
      </c>
      <c r="EF165">
        <v>8</v>
      </c>
      <c r="EG165" t="s">
        <v>450</v>
      </c>
      <c r="EH165">
        <v>0</v>
      </c>
      <c r="EI165" t="s">
        <v>296</v>
      </c>
      <c r="EJ165">
        <v>1</v>
      </c>
      <c r="EK165">
        <v>500001</v>
      </c>
      <c r="EL165" t="s">
        <v>451</v>
      </c>
      <c r="EM165" t="s">
        <v>452</v>
      </c>
      <c r="EO165" t="s">
        <v>296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296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296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523</v>
      </c>
      <c r="F166" s="2" t="s">
        <v>524</v>
      </c>
      <c r="G166" s="2" t="s">
        <v>525</v>
      </c>
      <c r="H166" s="2" t="s">
        <v>320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296</v>
      </c>
      <c r="BE166" s="2" t="s">
        <v>296</v>
      </c>
      <c r="BF166" s="2" t="s">
        <v>296</v>
      </c>
      <c r="BG166" s="2" t="s">
        <v>296</v>
      </c>
      <c r="BH166" s="2">
        <v>0</v>
      </c>
      <c r="BI166" s="2">
        <v>1</v>
      </c>
      <c r="BJ166" s="2" t="s">
        <v>526</v>
      </c>
      <c r="BK166" s="2"/>
      <c r="BL166" s="2"/>
      <c r="BM166" s="2">
        <v>45001</v>
      </c>
      <c r="BN166" s="2">
        <v>0</v>
      </c>
      <c r="BO166" s="2" t="s">
        <v>296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296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296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296</v>
      </c>
      <c r="DD166" s="2" t="s">
        <v>296</v>
      </c>
      <c r="DE166" s="2" t="s">
        <v>296</v>
      </c>
      <c r="DF166" s="2" t="s">
        <v>296</v>
      </c>
      <c r="DG166" s="2" t="s">
        <v>296</v>
      </c>
      <c r="DH166" s="2" t="s">
        <v>296</v>
      </c>
      <c r="DI166" s="2" t="s">
        <v>296</v>
      </c>
      <c r="DJ166" s="2" t="s">
        <v>296</v>
      </c>
      <c r="DK166" s="2" t="s">
        <v>296</v>
      </c>
      <c r="DL166" s="2" t="s">
        <v>296</v>
      </c>
      <c r="DM166" s="2" t="s">
        <v>296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320</v>
      </c>
      <c r="DW166" s="2" t="s">
        <v>320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322</v>
      </c>
      <c r="EH166" s="2">
        <v>0</v>
      </c>
      <c r="EI166" s="2" t="s">
        <v>296</v>
      </c>
      <c r="EJ166" s="2">
        <v>1</v>
      </c>
      <c r="EK166" s="2">
        <v>45001</v>
      </c>
      <c r="EL166" s="2" t="s">
        <v>323</v>
      </c>
      <c r="EM166" s="2" t="s">
        <v>324</v>
      </c>
      <c r="EN166" s="2"/>
      <c r="EO166" s="2" t="s">
        <v>296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325</v>
      </c>
      <c r="FU166" s="2" t="s">
        <v>326</v>
      </c>
      <c r="FV166" s="2"/>
      <c r="FW166" s="2"/>
      <c r="FX166" s="2">
        <v>94.5</v>
      </c>
      <c r="FY166" s="2">
        <v>63.75</v>
      </c>
      <c r="FZ166" s="2"/>
      <c r="GA166" s="2" t="s">
        <v>296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296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523</v>
      </c>
      <c r="F167" t="s">
        <v>524</v>
      </c>
      <c r="G167" t="s">
        <v>525</v>
      </c>
      <c r="H167" t="s">
        <v>320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296</v>
      </c>
      <c r="BE167" t="s">
        <v>296</v>
      </c>
      <c r="BF167" t="s">
        <v>296</v>
      </c>
      <c r="BG167" t="s">
        <v>296</v>
      </c>
      <c r="BH167">
        <v>0</v>
      </c>
      <c r="BI167">
        <v>1</v>
      </c>
      <c r="BJ167" t="s">
        <v>526</v>
      </c>
      <c r="BM167">
        <v>45001</v>
      </c>
      <c r="BN167">
        <v>0</v>
      </c>
      <c r="BO167" t="s">
        <v>327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296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296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296</v>
      </c>
      <c r="DD167" t="s">
        <v>296</v>
      </c>
      <c r="DE167" t="s">
        <v>296</v>
      </c>
      <c r="DF167" t="s">
        <v>296</v>
      </c>
      <c r="DG167" t="s">
        <v>296</v>
      </c>
      <c r="DH167" t="s">
        <v>296</v>
      </c>
      <c r="DI167" t="s">
        <v>296</v>
      </c>
      <c r="DJ167" t="s">
        <v>296</v>
      </c>
      <c r="DK167" t="s">
        <v>296</v>
      </c>
      <c r="DL167" t="s">
        <v>296</v>
      </c>
      <c r="DM167" t="s">
        <v>296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320</v>
      </c>
      <c r="DW167" t="s">
        <v>320</v>
      </c>
      <c r="DX167">
        <v>1</v>
      </c>
      <c r="EE167">
        <v>28159428</v>
      </c>
      <c r="EF167">
        <v>2</v>
      </c>
      <c r="EG167" t="s">
        <v>322</v>
      </c>
      <c r="EH167">
        <v>0</v>
      </c>
      <c r="EI167" t="s">
        <v>296</v>
      </c>
      <c r="EJ167">
        <v>1</v>
      </c>
      <c r="EK167">
        <v>45001</v>
      </c>
      <c r="EL167" t="s">
        <v>323</v>
      </c>
      <c r="EM167" t="s">
        <v>324</v>
      </c>
      <c r="EO167" t="s">
        <v>296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325</v>
      </c>
      <c r="FU167" t="s">
        <v>326</v>
      </c>
      <c r="FX167">
        <v>94.5</v>
      </c>
      <c r="FY167">
        <v>63.75</v>
      </c>
      <c r="GA167" t="s">
        <v>296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296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527</v>
      </c>
      <c r="F168" s="2" t="s">
        <v>528</v>
      </c>
      <c r="G168" s="2" t="s">
        <v>529</v>
      </c>
      <c r="H168" s="2" t="s">
        <v>320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296</v>
      </c>
      <c r="BE168" s="2" t="s">
        <v>296</v>
      </c>
      <c r="BF168" s="2" t="s">
        <v>296</v>
      </c>
      <c r="BG168" s="2" t="s">
        <v>296</v>
      </c>
      <c r="BH168" s="2">
        <v>3</v>
      </c>
      <c r="BI168" s="2">
        <v>1</v>
      </c>
      <c r="BJ168" s="2" t="s">
        <v>530</v>
      </c>
      <c r="BK168" s="2"/>
      <c r="BL168" s="2"/>
      <c r="BM168" s="2">
        <v>500001</v>
      </c>
      <c r="BN168" s="2">
        <v>0</v>
      </c>
      <c r="BO168" s="2" t="s">
        <v>296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296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296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296</v>
      </c>
      <c r="DD168" s="2" t="s">
        <v>296</v>
      </c>
      <c r="DE168" s="2" t="s">
        <v>296</v>
      </c>
      <c r="DF168" s="2" t="s">
        <v>296</v>
      </c>
      <c r="DG168" s="2" t="s">
        <v>296</v>
      </c>
      <c r="DH168" s="2" t="s">
        <v>296</v>
      </c>
      <c r="DI168" s="2" t="s">
        <v>296</v>
      </c>
      <c r="DJ168" s="2" t="s">
        <v>296</v>
      </c>
      <c r="DK168" s="2" t="s">
        <v>296</v>
      </c>
      <c r="DL168" s="2" t="s">
        <v>296</v>
      </c>
      <c r="DM168" s="2" t="s">
        <v>296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320</v>
      </c>
      <c r="DW168" s="2" t="s">
        <v>320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450</v>
      </c>
      <c r="EH168" s="2">
        <v>0</v>
      </c>
      <c r="EI168" s="2" t="s">
        <v>296</v>
      </c>
      <c r="EJ168" s="2">
        <v>1</v>
      </c>
      <c r="EK168" s="2">
        <v>500001</v>
      </c>
      <c r="EL168" s="2" t="s">
        <v>451</v>
      </c>
      <c r="EM168" s="2" t="s">
        <v>452</v>
      </c>
      <c r="EN168" s="2"/>
      <c r="EO168" s="2" t="s">
        <v>296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296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296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527</v>
      </c>
      <c r="F169" t="s">
        <v>528</v>
      </c>
      <c r="G169" t="s">
        <v>529</v>
      </c>
      <c r="H169" t="s">
        <v>320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296</v>
      </c>
      <c r="BE169" t="s">
        <v>296</v>
      </c>
      <c r="BF169" t="s">
        <v>296</v>
      </c>
      <c r="BG169" t="s">
        <v>296</v>
      </c>
      <c r="BH169">
        <v>3</v>
      </c>
      <c r="BI169">
        <v>1</v>
      </c>
      <c r="BJ169" t="s">
        <v>530</v>
      </c>
      <c r="BM169">
        <v>500001</v>
      </c>
      <c r="BN169">
        <v>0</v>
      </c>
      <c r="BO169" t="s">
        <v>327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296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296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296</v>
      </c>
      <c r="DD169" t="s">
        <v>296</v>
      </c>
      <c r="DE169" t="s">
        <v>296</v>
      </c>
      <c r="DF169" t="s">
        <v>296</v>
      </c>
      <c r="DG169" t="s">
        <v>296</v>
      </c>
      <c r="DH169" t="s">
        <v>296</v>
      </c>
      <c r="DI169" t="s">
        <v>296</v>
      </c>
      <c r="DJ169" t="s">
        <v>296</v>
      </c>
      <c r="DK169" t="s">
        <v>296</v>
      </c>
      <c r="DL169" t="s">
        <v>296</v>
      </c>
      <c r="DM169" t="s">
        <v>296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320</v>
      </c>
      <c r="DW169" t="s">
        <v>320</v>
      </c>
      <c r="DX169">
        <v>1</v>
      </c>
      <c r="EE169">
        <v>28159294</v>
      </c>
      <c r="EF169">
        <v>8</v>
      </c>
      <c r="EG169" t="s">
        <v>450</v>
      </c>
      <c r="EH169">
        <v>0</v>
      </c>
      <c r="EI169" t="s">
        <v>296</v>
      </c>
      <c r="EJ169">
        <v>1</v>
      </c>
      <c r="EK169">
        <v>500001</v>
      </c>
      <c r="EL169" t="s">
        <v>451</v>
      </c>
      <c r="EM169" t="s">
        <v>452</v>
      </c>
      <c r="EO169" t="s">
        <v>296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296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296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531</v>
      </c>
      <c r="F170" s="2" t="s">
        <v>532</v>
      </c>
      <c r="G170" s="2" t="s">
        <v>533</v>
      </c>
      <c r="H170" s="2" t="s">
        <v>320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296</v>
      </c>
      <c r="BE170" s="2" t="s">
        <v>296</v>
      </c>
      <c r="BF170" s="2" t="s">
        <v>296</v>
      </c>
      <c r="BG170" s="2" t="s">
        <v>296</v>
      </c>
      <c r="BH170" s="2">
        <v>0</v>
      </c>
      <c r="BI170" s="2">
        <v>1</v>
      </c>
      <c r="BJ170" s="2" t="s">
        <v>534</v>
      </c>
      <c r="BK170" s="2"/>
      <c r="BL170" s="2"/>
      <c r="BM170" s="2">
        <v>45001</v>
      </c>
      <c r="BN170" s="2">
        <v>0</v>
      </c>
      <c r="BO170" s="2" t="s">
        <v>296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296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296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296</v>
      </c>
      <c r="DD170" s="2" t="s">
        <v>296</v>
      </c>
      <c r="DE170" s="2" t="s">
        <v>296</v>
      </c>
      <c r="DF170" s="2" t="s">
        <v>296</v>
      </c>
      <c r="DG170" s="2" t="s">
        <v>296</v>
      </c>
      <c r="DH170" s="2" t="s">
        <v>296</v>
      </c>
      <c r="DI170" s="2" t="s">
        <v>296</v>
      </c>
      <c r="DJ170" s="2" t="s">
        <v>296</v>
      </c>
      <c r="DK170" s="2" t="s">
        <v>296</v>
      </c>
      <c r="DL170" s="2" t="s">
        <v>296</v>
      </c>
      <c r="DM170" s="2" t="s">
        <v>296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320</v>
      </c>
      <c r="DW170" s="2" t="s">
        <v>320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322</v>
      </c>
      <c r="EH170" s="2">
        <v>0</v>
      </c>
      <c r="EI170" s="2" t="s">
        <v>296</v>
      </c>
      <c r="EJ170" s="2">
        <v>1</v>
      </c>
      <c r="EK170" s="2">
        <v>45001</v>
      </c>
      <c r="EL170" s="2" t="s">
        <v>323</v>
      </c>
      <c r="EM170" s="2" t="s">
        <v>324</v>
      </c>
      <c r="EN170" s="2"/>
      <c r="EO170" s="2" t="s">
        <v>296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325</v>
      </c>
      <c r="FU170" s="2" t="s">
        <v>326</v>
      </c>
      <c r="FV170" s="2"/>
      <c r="FW170" s="2"/>
      <c r="FX170" s="2">
        <v>94.5</v>
      </c>
      <c r="FY170" s="2">
        <v>63.75</v>
      </c>
      <c r="FZ170" s="2"/>
      <c r="GA170" s="2" t="s">
        <v>296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296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531</v>
      </c>
      <c r="F171" t="s">
        <v>532</v>
      </c>
      <c r="G171" t="s">
        <v>533</v>
      </c>
      <c r="H171" t="s">
        <v>320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296</v>
      </c>
      <c r="BE171" t="s">
        <v>296</v>
      </c>
      <c r="BF171" t="s">
        <v>296</v>
      </c>
      <c r="BG171" t="s">
        <v>296</v>
      </c>
      <c r="BH171">
        <v>0</v>
      </c>
      <c r="BI171">
        <v>1</v>
      </c>
      <c r="BJ171" t="s">
        <v>534</v>
      </c>
      <c r="BM171">
        <v>45001</v>
      </c>
      <c r="BN171">
        <v>0</v>
      </c>
      <c r="BO171" t="s">
        <v>327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296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296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296</v>
      </c>
      <c r="DD171" t="s">
        <v>296</v>
      </c>
      <c r="DE171" t="s">
        <v>296</v>
      </c>
      <c r="DF171" t="s">
        <v>296</v>
      </c>
      <c r="DG171" t="s">
        <v>296</v>
      </c>
      <c r="DH171" t="s">
        <v>296</v>
      </c>
      <c r="DI171" t="s">
        <v>296</v>
      </c>
      <c r="DJ171" t="s">
        <v>296</v>
      </c>
      <c r="DK171" t="s">
        <v>296</v>
      </c>
      <c r="DL171" t="s">
        <v>296</v>
      </c>
      <c r="DM171" t="s">
        <v>296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320</v>
      </c>
      <c r="DW171" t="s">
        <v>320</v>
      </c>
      <c r="DX171">
        <v>1</v>
      </c>
      <c r="EE171">
        <v>28159428</v>
      </c>
      <c r="EF171">
        <v>2</v>
      </c>
      <c r="EG171" t="s">
        <v>322</v>
      </c>
      <c r="EH171">
        <v>0</v>
      </c>
      <c r="EI171" t="s">
        <v>296</v>
      </c>
      <c r="EJ171">
        <v>1</v>
      </c>
      <c r="EK171">
        <v>45001</v>
      </c>
      <c r="EL171" t="s">
        <v>323</v>
      </c>
      <c r="EM171" t="s">
        <v>324</v>
      </c>
      <c r="EO171" t="s">
        <v>296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325</v>
      </c>
      <c r="FU171" t="s">
        <v>326</v>
      </c>
      <c r="FX171">
        <v>94.5</v>
      </c>
      <c r="FY171">
        <v>63.75</v>
      </c>
      <c r="GA171" t="s">
        <v>296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296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535</v>
      </c>
      <c r="F172" s="2" t="s">
        <v>337</v>
      </c>
      <c r="G172" s="2" t="s">
        <v>338</v>
      </c>
      <c r="H172" s="2" t="s">
        <v>339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296</v>
      </c>
      <c r="BE172" s="2" t="s">
        <v>296</v>
      </c>
      <c r="BF172" s="2" t="s">
        <v>296</v>
      </c>
      <c r="BG172" s="2" t="s">
        <v>296</v>
      </c>
      <c r="BH172" s="2">
        <v>0</v>
      </c>
      <c r="BI172" s="2">
        <v>1</v>
      </c>
      <c r="BJ172" s="2" t="s">
        <v>340</v>
      </c>
      <c r="BK172" s="2"/>
      <c r="BL172" s="2"/>
      <c r="BM172" s="2">
        <v>45001</v>
      </c>
      <c r="BN172" s="2">
        <v>0</v>
      </c>
      <c r="BO172" s="2" t="s">
        <v>296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296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296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296</v>
      </c>
      <c r="DD172" s="2" t="s">
        <v>296</v>
      </c>
      <c r="DE172" s="2" t="s">
        <v>296</v>
      </c>
      <c r="DF172" s="2" t="s">
        <v>296</v>
      </c>
      <c r="DG172" s="2" t="s">
        <v>296</v>
      </c>
      <c r="DH172" s="2" t="s">
        <v>296</v>
      </c>
      <c r="DI172" s="2" t="s">
        <v>296</v>
      </c>
      <c r="DJ172" s="2" t="s">
        <v>296</v>
      </c>
      <c r="DK172" s="2" t="s">
        <v>296</v>
      </c>
      <c r="DL172" s="2" t="s">
        <v>296</v>
      </c>
      <c r="DM172" s="2" t="s">
        <v>296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339</v>
      </c>
      <c r="DW172" s="2" t="s">
        <v>339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322</v>
      </c>
      <c r="EH172" s="2">
        <v>0</v>
      </c>
      <c r="EI172" s="2" t="s">
        <v>296</v>
      </c>
      <c r="EJ172" s="2">
        <v>1</v>
      </c>
      <c r="EK172" s="2">
        <v>45001</v>
      </c>
      <c r="EL172" s="2" t="s">
        <v>323</v>
      </c>
      <c r="EM172" s="2" t="s">
        <v>324</v>
      </c>
      <c r="EN172" s="2"/>
      <c r="EO172" s="2" t="s">
        <v>296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325</v>
      </c>
      <c r="FU172" s="2" t="s">
        <v>326</v>
      </c>
      <c r="FV172" s="2"/>
      <c r="FW172" s="2"/>
      <c r="FX172" s="2">
        <v>94.5</v>
      </c>
      <c r="FY172" s="2">
        <v>63.75</v>
      </c>
      <c r="FZ172" s="2"/>
      <c r="GA172" s="2" t="s">
        <v>296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296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535</v>
      </c>
      <c r="F173" t="s">
        <v>337</v>
      </c>
      <c r="G173" t="s">
        <v>338</v>
      </c>
      <c r="H173" t="s">
        <v>339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296</v>
      </c>
      <c r="BE173" t="s">
        <v>296</v>
      </c>
      <c r="BF173" t="s">
        <v>296</v>
      </c>
      <c r="BG173" t="s">
        <v>296</v>
      </c>
      <c r="BH173">
        <v>0</v>
      </c>
      <c r="BI173">
        <v>1</v>
      </c>
      <c r="BJ173" t="s">
        <v>340</v>
      </c>
      <c r="BM173">
        <v>45001</v>
      </c>
      <c r="BN173">
        <v>0</v>
      </c>
      <c r="BO173" t="s">
        <v>327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296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296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296</v>
      </c>
      <c r="DD173" t="s">
        <v>296</v>
      </c>
      <c r="DE173" t="s">
        <v>296</v>
      </c>
      <c r="DF173" t="s">
        <v>296</v>
      </c>
      <c r="DG173" t="s">
        <v>296</v>
      </c>
      <c r="DH173" t="s">
        <v>296</v>
      </c>
      <c r="DI173" t="s">
        <v>296</v>
      </c>
      <c r="DJ173" t="s">
        <v>296</v>
      </c>
      <c r="DK173" t="s">
        <v>296</v>
      </c>
      <c r="DL173" t="s">
        <v>296</v>
      </c>
      <c r="DM173" t="s">
        <v>296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339</v>
      </c>
      <c r="DW173" t="s">
        <v>339</v>
      </c>
      <c r="DX173">
        <v>100</v>
      </c>
      <c r="EE173">
        <v>28159428</v>
      </c>
      <c r="EF173">
        <v>2</v>
      </c>
      <c r="EG173" t="s">
        <v>322</v>
      </c>
      <c r="EH173">
        <v>0</v>
      </c>
      <c r="EI173" t="s">
        <v>296</v>
      </c>
      <c r="EJ173">
        <v>1</v>
      </c>
      <c r="EK173">
        <v>45001</v>
      </c>
      <c r="EL173" t="s">
        <v>323</v>
      </c>
      <c r="EM173" t="s">
        <v>324</v>
      </c>
      <c r="EO173" t="s">
        <v>296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325</v>
      </c>
      <c r="FU173" t="s">
        <v>326</v>
      </c>
      <c r="FX173">
        <v>94.5</v>
      </c>
      <c r="FY173">
        <v>63.75</v>
      </c>
      <c r="GA173" t="s">
        <v>296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296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536</v>
      </c>
      <c r="F174" s="2" t="s">
        <v>346</v>
      </c>
      <c r="G174" s="2" t="s">
        <v>347</v>
      </c>
      <c r="H174" s="2" t="s">
        <v>339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296</v>
      </c>
      <c r="BE174" s="2" t="s">
        <v>296</v>
      </c>
      <c r="BF174" s="2" t="s">
        <v>296</v>
      </c>
      <c r="BG174" s="2" t="s">
        <v>296</v>
      </c>
      <c r="BH174" s="2">
        <v>0</v>
      </c>
      <c r="BI174" s="2">
        <v>1</v>
      </c>
      <c r="BJ174" s="2" t="s">
        <v>348</v>
      </c>
      <c r="BK174" s="2"/>
      <c r="BL174" s="2"/>
      <c r="BM174" s="2">
        <v>45001</v>
      </c>
      <c r="BN174" s="2">
        <v>0</v>
      </c>
      <c r="BO174" s="2" t="s">
        <v>296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296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296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296</v>
      </c>
      <c r="DD174" s="2" t="s">
        <v>296</v>
      </c>
      <c r="DE174" s="2" t="s">
        <v>296</v>
      </c>
      <c r="DF174" s="2" t="s">
        <v>296</v>
      </c>
      <c r="DG174" s="2" t="s">
        <v>296</v>
      </c>
      <c r="DH174" s="2" t="s">
        <v>296</v>
      </c>
      <c r="DI174" s="2" t="s">
        <v>296</v>
      </c>
      <c r="DJ174" s="2" t="s">
        <v>296</v>
      </c>
      <c r="DK174" s="2" t="s">
        <v>296</v>
      </c>
      <c r="DL174" s="2" t="s">
        <v>296</v>
      </c>
      <c r="DM174" s="2" t="s">
        <v>296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339</v>
      </c>
      <c r="DW174" s="2" t="s">
        <v>339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322</v>
      </c>
      <c r="EH174" s="2">
        <v>0</v>
      </c>
      <c r="EI174" s="2" t="s">
        <v>296</v>
      </c>
      <c r="EJ174" s="2">
        <v>1</v>
      </c>
      <c r="EK174" s="2">
        <v>45001</v>
      </c>
      <c r="EL174" s="2" t="s">
        <v>323</v>
      </c>
      <c r="EM174" s="2" t="s">
        <v>324</v>
      </c>
      <c r="EN174" s="2"/>
      <c r="EO174" s="2" t="s">
        <v>296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325</v>
      </c>
      <c r="FU174" s="2" t="s">
        <v>326</v>
      </c>
      <c r="FV174" s="2"/>
      <c r="FW174" s="2"/>
      <c r="FX174" s="2">
        <v>94.5</v>
      </c>
      <c r="FY174" s="2">
        <v>63.75</v>
      </c>
      <c r="FZ174" s="2"/>
      <c r="GA174" s="2" t="s">
        <v>296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296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536</v>
      </c>
      <c r="F175" t="s">
        <v>346</v>
      </c>
      <c r="G175" t="s">
        <v>347</v>
      </c>
      <c r="H175" t="s">
        <v>339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296</v>
      </c>
      <c r="BE175" t="s">
        <v>296</v>
      </c>
      <c r="BF175" t="s">
        <v>296</v>
      </c>
      <c r="BG175" t="s">
        <v>296</v>
      </c>
      <c r="BH175">
        <v>0</v>
      </c>
      <c r="BI175">
        <v>1</v>
      </c>
      <c r="BJ175" t="s">
        <v>348</v>
      </c>
      <c r="BM175">
        <v>45001</v>
      </c>
      <c r="BN175">
        <v>0</v>
      </c>
      <c r="BO175" t="s">
        <v>327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296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296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296</v>
      </c>
      <c r="DD175" t="s">
        <v>296</v>
      </c>
      <c r="DE175" t="s">
        <v>296</v>
      </c>
      <c r="DF175" t="s">
        <v>296</v>
      </c>
      <c r="DG175" t="s">
        <v>296</v>
      </c>
      <c r="DH175" t="s">
        <v>296</v>
      </c>
      <c r="DI175" t="s">
        <v>296</v>
      </c>
      <c r="DJ175" t="s">
        <v>296</v>
      </c>
      <c r="DK175" t="s">
        <v>296</v>
      </c>
      <c r="DL175" t="s">
        <v>296</v>
      </c>
      <c r="DM175" t="s">
        <v>296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339</v>
      </c>
      <c r="DW175" t="s">
        <v>339</v>
      </c>
      <c r="DX175">
        <v>100</v>
      </c>
      <c r="EE175">
        <v>28159428</v>
      </c>
      <c r="EF175">
        <v>2</v>
      </c>
      <c r="EG175" t="s">
        <v>322</v>
      </c>
      <c r="EH175">
        <v>0</v>
      </c>
      <c r="EI175" t="s">
        <v>296</v>
      </c>
      <c r="EJ175">
        <v>1</v>
      </c>
      <c r="EK175">
        <v>45001</v>
      </c>
      <c r="EL175" t="s">
        <v>323</v>
      </c>
      <c r="EM175" t="s">
        <v>324</v>
      </c>
      <c r="EO175" t="s">
        <v>296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325</v>
      </c>
      <c r="FU175" t="s">
        <v>326</v>
      </c>
      <c r="FX175">
        <v>94.5</v>
      </c>
      <c r="FY175">
        <v>63.75</v>
      </c>
      <c r="GA175" t="s">
        <v>296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296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537</v>
      </c>
      <c r="F176" s="2" t="s">
        <v>538</v>
      </c>
      <c r="G176" s="2" t="s">
        <v>539</v>
      </c>
      <c r="H176" s="2" t="s">
        <v>508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296</v>
      </c>
      <c r="BE176" s="2" t="s">
        <v>296</v>
      </c>
      <c r="BF176" s="2" t="s">
        <v>296</v>
      </c>
      <c r="BG176" s="2" t="s">
        <v>296</v>
      </c>
      <c r="BH176" s="2">
        <v>0</v>
      </c>
      <c r="BI176" s="2">
        <v>1</v>
      </c>
      <c r="BJ176" s="2" t="s">
        <v>540</v>
      </c>
      <c r="BK176" s="2"/>
      <c r="BL176" s="2"/>
      <c r="BM176" s="2">
        <v>45001</v>
      </c>
      <c r="BN176" s="2">
        <v>0</v>
      </c>
      <c r="BO176" s="2" t="s">
        <v>296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296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296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296</v>
      </c>
      <c r="DD176" s="2" t="s">
        <v>296</v>
      </c>
      <c r="DE176" s="2" t="s">
        <v>296</v>
      </c>
      <c r="DF176" s="2" t="s">
        <v>296</v>
      </c>
      <c r="DG176" s="2" t="s">
        <v>296</v>
      </c>
      <c r="DH176" s="2" t="s">
        <v>296</v>
      </c>
      <c r="DI176" s="2" t="s">
        <v>296</v>
      </c>
      <c r="DJ176" s="2" t="s">
        <v>296</v>
      </c>
      <c r="DK176" s="2" t="s">
        <v>296</v>
      </c>
      <c r="DL176" s="2" t="s">
        <v>296</v>
      </c>
      <c r="DM176" s="2" t="s">
        <v>296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508</v>
      </c>
      <c r="DW176" s="2" t="s">
        <v>508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322</v>
      </c>
      <c r="EH176" s="2">
        <v>0</v>
      </c>
      <c r="EI176" s="2" t="s">
        <v>296</v>
      </c>
      <c r="EJ176" s="2">
        <v>1</v>
      </c>
      <c r="EK176" s="2">
        <v>45001</v>
      </c>
      <c r="EL176" s="2" t="s">
        <v>323</v>
      </c>
      <c r="EM176" s="2" t="s">
        <v>324</v>
      </c>
      <c r="EN176" s="2"/>
      <c r="EO176" s="2" t="s">
        <v>296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325</v>
      </c>
      <c r="FU176" s="2" t="s">
        <v>326</v>
      </c>
      <c r="FV176" s="2"/>
      <c r="FW176" s="2"/>
      <c r="FX176" s="2">
        <v>94.5</v>
      </c>
      <c r="FY176" s="2">
        <v>63.75</v>
      </c>
      <c r="FZ176" s="2"/>
      <c r="GA176" s="2" t="s">
        <v>296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296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537</v>
      </c>
      <c r="F177" t="s">
        <v>538</v>
      </c>
      <c r="G177" t="s">
        <v>539</v>
      </c>
      <c r="H177" t="s">
        <v>508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296</v>
      </c>
      <c r="BE177" t="s">
        <v>296</v>
      </c>
      <c r="BF177" t="s">
        <v>296</v>
      </c>
      <c r="BG177" t="s">
        <v>296</v>
      </c>
      <c r="BH177">
        <v>0</v>
      </c>
      <c r="BI177">
        <v>1</v>
      </c>
      <c r="BJ177" t="s">
        <v>540</v>
      </c>
      <c r="BM177">
        <v>45001</v>
      </c>
      <c r="BN177">
        <v>0</v>
      </c>
      <c r="BO177" t="s">
        <v>327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296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296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296</v>
      </c>
      <c r="DD177" t="s">
        <v>296</v>
      </c>
      <c r="DE177" t="s">
        <v>296</v>
      </c>
      <c r="DF177" t="s">
        <v>296</v>
      </c>
      <c r="DG177" t="s">
        <v>296</v>
      </c>
      <c r="DH177" t="s">
        <v>296</v>
      </c>
      <c r="DI177" t="s">
        <v>296</v>
      </c>
      <c r="DJ177" t="s">
        <v>296</v>
      </c>
      <c r="DK177" t="s">
        <v>296</v>
      </c>
      <c r="DL177" t="s">
        <v>296</v>
      </c>
      <c r="DM177" t="s">
        <v>296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508</v>
      </c>
      <c r="DW177" t="s">
        <v>508</v>
      </c>
      <c r="DX177">
        <v>100</v>
      </c>
      <c r="EE177">
        <v>28159428</v>
      </c>
      <c r="EF177">
        <v>2</v>
      </c>
      <c r="EG177" t="s">
        <v>322</v>
      </c>
      <c r="EH177">
        <v>0</v>
      </c>
      <c r="EI177" t="s">
        <v>296</v>
      </c>
      <c r="EJ177">
        <v>1</v>
      </c>
      <c r="EK177">
        <v>45001</v>
      </c>
      <c r="EL177" t="s">
        <v>323</v>
      </c>
      <c r="EM177" t="s">
        <v>324</v>
      </c>
      <c r="EO177" t="s">
        <v>296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325</v>
      </c>
      <c r="FU177" t="s">
        <v>326</v>
      </c>
      <c r="FX177">
        <v>94.5</v>
      </c>
      <c r="FY177">
        <v>63.75</v>
      </c>
      <c r="GA177" t="s">
        <v>296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296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387</v>
      </c>
      <c r="H181" s="5" t="s">
        <v>388</v>
      </c>
      <c r="I181" s="5"/>
      <c r="J181" s="5"/>
      <c r="K181" s="5">
        <v>201</v>
      </c>
      <c r="L181" s="5">
        <v>1</v>
      </c>
      <c r="M181" s="5">
        <v>3</v>
      </c>
      <c r="N181" s="5" t="s">
        <v>296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389</v>
      </c>
      <c r="H182" s="5" t="s">
        <v>390</v>
      </c>
      <c r="I182" s="5"/>
      <c r="J182" s="5"/>
      <c r="K182" s="5">
        <v>202</v>
      </c>
      <c r="L182" s="5">
        <v>2</v>
      </c>
      <c r="M182" s="5">
        <v>3</v>
      </c>
      <c r="N182" s="5" t="s">
        <v>296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391</v>
      </c>
      <c r="H183" s="5" t="s">
        <v>392</v>
      </c>
      <c r="I183" s="5"/>
      <c r="J183" s="5"/>
      <c r="K183" s="5">
        <v>222</v>
      </c>
      <c r="L183" s="5">
        <v>3</v>
      </c>
      <c r="M183" s="5">
        <v>3</v>
      </c>
      <c r="N183" s="5" t="s">
        <v>296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393</v>
      </c>
      <c r="H184" s="5" t="s">
        <v>394</v>
      </c>
      <c r="I184" s="5"/>
      <c r="J184" s="5"/>
      <c r="K184" s="5">
        <v>225</v>
      </c>
      <c r="L184" s="5">
        <v>4</v>
      </c>
      <c r="M184" s="5">
        <v>3</v>
      </c>
      <c r="N184" s="5" t="s">
        <v>296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395</v>
      </c>
      <c r="H185" s="5" t="s">
        <v>396</v>
      </c>
      <c r="I185" s="5"/>
      <c r="J185" s="5"/>
      <c r="K185" s="5">
        <v>226</v>
      </c>
      <c r="L185" s="5">
        <v>5</v>
      </c>
      <c r="M185" s="5">
        <v>3</v>
      </c>
      <c r="N185" s="5" t="s">
        <v>296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397</v>
      </c>
      <c r="H186" s="5" t="s">
        <v>398</v>
      </c>
      <c r="I186" s="5"/>
      <c r="J186" s="5"/>
      <c r="K186" s="5">
        <v>227</v>
      </c>
      <c r="L186" s="5">
        <v>6</v>
      </c>
      <c r="M186" s="5">
        <v>3</v>
      </c>
      <c r="N186" s="5" t="s">
        <v>296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399</v>
      </c>
      <c r="H187" s="5" t="s">
        <v>400</v>
      </c>
      <c r="I187" s="5"/>
      <c r="J187" s="5"/>
      <c r="K187" s="5">
        <v>228</v>
      </c>
      <c r="L187" s="5">
        <v>7</v>
      </c>
      <c r="M187" s="5">
        <v>3</v>
      </c>
      <c r="N187" s="5" t="s">
        <v>296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401</v>
      </c>
      <c r="H188" s="5" t="s">
        <v>402</v>
      </c>
      <c r="I188" s="5"/>
      <c r="J188" s="5"/>
      <c r="K188" s="5">
        <v>216</v>
      </c>
      <c r="L188" s="5">
        <v>8</v>
      </c>
      <c r="M188" s="5">
        <v>3</v>
      </c>
      <c r="N188" s="5" t="s">
        <v>296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403</v>
      </c>
      <c r="H189" s="5" t="s">
        <v>404</v>
      </c>
      <c r="I189" s="5"/>
      <c r="J189" s="5"/>
      <c r="K189" s="5">
        <v>223</v>
      </c>
      <c r="L189" s="5">
        <v>9</v>
      </c>
      <c r="M189" s="5">
        <v>3</v>
      </c>
      <c r="N189" s="5" t="s">
        <v>296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405</v>
      </c>
      <c r="H190" s="5" t="s">
        <v>406</v>
      </c>
      <c r="I190" s="5"/>
      <c r="J190" s="5"/>
      <c r="K190" s="5">
        <v>229</v>
      </c>
      <c r="L190" s="5">
        <v>10</v>
      </c>
      <c r="M190" s="5">
        <v>3</v>
      </c>
      <c r="N190" s="5" t="s">
        <v>296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407</v>
      </c>
      <c r="H191" s="5" t="s">
        <v>408</v>
      </c>
      <c r="I191" s="5"/>
      <c r="J191" s="5"/>
      <c r="K191" s="5">
        <v>203</v>
      </c>
      <c r="L191" s="5">
        <v>11</v>
      </c>
      <c r="M191" s="5">
        <v>3</v>
      </c>
      <c r="N191" s="5" t="s">
        <v>296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409</v>
      </c>
      <c r="H192" s="5" t="s">
        <v>410</v>
      </c>
      <c r="I192" s="5"/>
      <c r="J192" s="5"/>
      <c r="K192" s="5">
        <v>231</v>
      </c>
      <c r="L192" s="5">
        <v>12</v>
      </c>
      <c r="M192" s="5">
        <v>3</v>
      </c>
      <c r="N192" s="5" t="s">
        <v>296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411</v>
      </c>
      <c r="H193" s="5" t="s">
        <v>412</v>
      </c>
      <c r="I193" s="5"/>
      <c r="J193" s="5"/>
      <c r="K193" s="5">
        <v>204</v>
      </c>
      <c r="L193" s="5">
        <v>13</v>
      </c>
      <c r="M193" s="5">
        <v>3</v>
      </c>
      <c r="N193" s="5" t="s">
        <v>296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413</v>
      </c>
      <c r="H194" s="5" t="s">
        <v>414</v>
      </c>
      <c r="I194" s="5"/>
      <c r="J194" s="5"/>
      <c r="K194" s="5">
        <v>205</v>
      </c>
      <c r="L194" s="5">
        <v>14</v>
      </c>
      <c r="M194" s="5">
        <v>3</v>
      </c>
      <c r="N194" s="5" t="s">
        <v>296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415</v>
      </c>
      <c r="H195" s="5" t="s">
        <v>416</v>
      </c>
      <c r="I195" s="5"/>
      <c r="J195" s="5"/>
      <c r="K195" s="5">
        <v>232</v>
      </c>
      <c r="L195" s="5">
        <v>15</v>
      </c>
      <c r="M195" s="5">
        <v>3</v>
      </c>
      <c r="N195" s="5" t="s">
        <v>296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417</v>
      </c>
      <c r="H196" s="5" t="s">
        <v>418</v>
      </c>
      <c r="I196" s="5"/>
      <c r="J196" s="5"/>
      <c r="K196" s="5">
        <v>214</v>
      </c>
      <c r="L196" s="5">
        <v>16</v>
      </c>
      <c r="M196" s="5">
        <v>3</v>
      </c>
      <c r="N196" s="5" t="s">
        <v>296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419</v>
      </c>
      <c r="H197" s="5" t="s">
        <v>420</v>
      </c>
      <c r="I197" s="5"/>
      <c r="J197" s="5"/>
      <c r="K197" s="5">
        <v>215</v>
      </c>
      <c r="L197" s="5">
        <v>17</v>
      </c>
      <c r="M197" s="5">
        <v>3</v>
      </c>
      <c r="N197" s="5" t="s">
        <v>296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421</v>
      </c>
      <c r="H198" s="5" t="s">
        <v>422</v>
      </c>
      <c r="I198" s="5"/>
      <c r="J198" s="5"/>
      <c r="K198" s="5">
        <v>217</v>
      </c>
      <c r="L198" s="5">
        <v>18</v>
      </c>
      <c r="M198" s="5">
        <v>3</v>
      </c>
      <c r="N198" s="5" t="s">
        <v>296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423</v>
      </c>
      <c r="H199" s="5" t="s">
        <v>424</v>
      </c>
      <c r="I199" s="5"/>
      <c r="J199" s="5"/>
      <c r="K199" s="5">
        <v>230</v>
      </c>
      <c r="L199" s="5">
        <v>19</v>
      </c>
      <c r="M199" s="5">
        <v>3</v>
      </c>
      <c r="N199" s="5" t="s">
        <v>296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425</v>
      </c>
      <c r="H200" s="5" t="s">
        <v>426</v>
      </c>
      <c r="I200" s="5"/>
      <c r="J200" s="5"/>
      <c r="K200" s="5">
        <v>206</v>
      </c>
      <c r="L200" s="5">
        <v>20</v>
      </c>
      <c r="M200" s="5">
        <v>3</v>
      </c>
      <c r="N200" s="5" t="s">
        <v>296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427</v>
      </c>
      <c r="H201" s="5" t="s">
        <v>428</v>
      </c>
      <c r="I201" s="5"/>
      <c r="J201" s="5"/>
      <c r="K201" s="5">
        <v>207</v>
      </c>
      <c r="L201" s="5">
        <v>21</v>
      </c>
      <c r="M201" s="5">
        <v>3</v>
      </c>
      <c r="N201" s="5" t="s">
        <v>296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429</v>
      </c>
      <c r="H202" s="5" t="s">
        <v>430</v>
      </c>
      <c r="I202" s="5"/>
      <c r="J202" s="5"/>
      <c r="K202" s="5">
        <v>208</v>
      </c>
      <c r="L202" s="5">
        <v>22</v>
      </c>
      <c r="M202" s="5">
        <v>3</v>
      </c>
      <c r="N202" s="5" t="s">
        <v>296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431</v>
      </c>
      <c r="H203" s="5" t="s">
        <v>432</v>
      </c>
      <c r="I203" s="5"/>
      <c r="J203" s="5"/>
      <c r="K203" s="5">
        <v>209</v>
      </c>
      <c r="L203" s="5">
        <v>23</v>
      </c>
      <c r="M203" s="5">
        <v>3</v>
      </c>
      <c r="N203" s="5" t="s">
        <v>296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433</v>
      </c>
      <c r="H204" s="5" t="s">
        <v>434</v>
      </c>
      <c r="I204" s="5"/>
      <c r="J204" s="5"/>
      <c r="K204" s="5">
        <v>210</v>
      </c>
      <c r="L204" s="5">
        <v>24</v>
      </c>
      <c r="M204" s="5">
        <v>3</v>
      </c>
      <c r="N204" s="5" t="s">
        <v>296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435</v>
      </c>
      <c r="H205" s="5" t="s">
        <v>436</v>
      </c>
      <c r="I205" s="5"/>
      <c r="J205" s="5"/>
      <c r="K205" s="5">
        <v>211</v>
      </c>
      <c r="L205" s="5">
        <v>25</v>
      </c>
      <c r="M205" s="5">
        <v>3</v>
      </c>
      <c r="N205" s="5" t="s">
        <v>296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437</v>
      </c>
      <c r="H206" s="5" t="s">
        <v>438</v>
      </c>
      <c r="I206" s="5"/>
      <c r="J206" s="5"/>
      <c r="K206" s="5">
        <v>224</v>
      </c>
      <c r="L206" s="5">
        <v>26</v>
      </c>
      <c r="M206" s="5">
        <v>3</v>
      </c>
      <c r="N206" s="5" t="s">
        <v>296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315</v>
      </c>
      <c r="G208" s="1" t="s">
        <v>541</v>
      </c>
      <c r="H208" s="1" t="s">
        <v>296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296</v>
      </c>
      <c r="V208" s="1">
        <v>2</v>
      </c>
      <c r="W208" s="1"/>
      <c r="X208" s="1"/>
      <c r="Y208" s="1"/>
      <c r="Z208" s="1"/>
      <c r="AA208" s="1"/>
      <c r="AB208" s="1" t="s">
        <v>296</v>
      </c>
      <c r="AC208" s="1" t="s">
        <v>296</v>
      </c>
      <c r="AD208" s="1" t="s">
        <v>296</v>
      </c>
      <c r="AE208" s="1" t="s">
        <v>296</v>
      </c>
      <c r="AF208" s="1" t="s">
        <v>296</v>
      </c>
      <c r="AG208" s="1" t="s">
        <v>296</v>
      </c>
      <c r="AH208" s="1"/>
      <c r="AI208" s="1"/>
      <c r="AJ208" s="1"/>
      <c r="AK208" s="1"/>
      <c r="AL208" s="1"/>
      <c r="AM208" s="1"/>
      <c r="AN208" s="1"/>
      <c r="AO208" s="1"/>
      <c r="AP208" s="1" t="s">
        <v>296</v>
      </c>
      <c r="AQ208" s="1" t="s">
        <v>296</v>
      </c>
      <c r="AR208" s="1" t="s">
        <v>296</v>
      </c>
      <c r="AS208" s="1"/>
      <c r="AT208" s="1"/>
      <c r="AU208" s="1"/>
      <c r="AV208" s="1"/>
      <c r="AW208" s="1"/>
      <c r="AX208" s="1"/>
      <c r="AY208" s="1"/>
      <c r="AZ208" s="1" t="s">
        <v>296</v>
      </c>
      <c r="BA208" s="1"/>
      <c r="BB208" s="1" t="s">
        <v>296</v>
      </c>
      <c r="BC208" s="1" t="s">
        <v>296</v>
      </c>
      <c r="BD208" s="1" t="s">
        <v>296</v>
      </c>
      <c r="BE208" s="1" t="s">
        <v>296</v>
      </c>
      <c r="BF208" s="1" t="s">
        <v>296</v>
      </c>
      <c r="BG208" s="1" t="s">
        <v>296</v>
      </c>
      <c r="BH208" s="1" t="s">
        <v>296</v>
      </c>
      <c r="BI208" s="1" t="s">
        <v>296</v>
      </c>
      <c r="BJ208" s="1" t="s">
        <v>296</v>
      </c>
      <c r="BK208" s="1" t="s">
        <v>296</v>
      </c>
      <c r="BL208" s="1" t="s">
        <v>296</v>
      </c>
      <c r="BM208" s="1" t="s">
        <v>296</v>
      </c>
      <c r="BN208" s="1" t="s">
        <v>296</v>
      </c>
      <c r="BO208" s="1" t="s">
        <v>296</v>
      </c>
      <c r="BP208" s="1" t="s">
        <v>296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542</v>
      </c>
      <c r="F212" s="2" t="s">
        <v>543</v>
      </c>
      <c r="G212" s="2" t="s">
        <v>544</v>
      </c>
      <c r="H212" s="2" t="s">
        <v>545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296</v>
      </c>
      <c r="BE212" s="2" t="s">
        <v>296</v>
      </c>
      <c r="BF212" s="2" t="s">
        <v>296</v>
      </c>
      <c r="BG212" s="2" t="s">
        <v>296</v>
      </c>
      <c r="BH212" s="2">
        <v>3</v>
      </c>
      <c r="BI212" s="2">
        <v>3</v>
      </c>
      <c r="BJ212" s="2" t="s">
        <v>296</v>
      </c>
      <c r="BK212" s="2"/>
      <c r="BL212" s="2"/>
      <c r="BM212" s="2">
        <v>100</v>
      </c>
      <c r="BN212" s="2">
        <v>0</v>
      </c>
      <c r="BO212" s="2" t="s">
        <v>296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296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296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296</v>
      </c>
      <c r="DD212" s="2" t="s">
        <v>296</v>
      </c>
      <c r="DE212" s="2" t="s">
        <v>296</v>
      </c>
      <c r="DF212" s="2" t="s">
        <v>296</v>
      </c>
      <c r="DG212" s="2" t="s">
        <v>296</v>
      </c>
      <c r="DH212" s="2" t="s">
        <v>296</v>
      </c>
      <c r="DI212" s="2" t="s">
        <v>296</v>
      </c>
      <c r="DJ212" s="2" t="s">
        <v>296</v>
      </c>
      <c r="DK212" s="2" t="s">
        <v>296</v>
      </c>
      <c r="DL212" s="2" t="s">
        <v>296</v>
      </c>
      <c r="DM212" s="2" t="s">
        <v>296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545</v>
      </c>
      <c r="DW212" s="2" t="s">
        <v>545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546</v>
      </c>
      <c r="EH212" s="2">
        <v>0</v>
      </c>
      <c r="EI212" s="2" t="s">
        <v>296</v>
      </c>
      <c r="EJ212" s="2">
        <v>3</v>
      </c>
      <c r="EK212" s="2">
        <v>100</v>
      </c>
      <c r="EL212" s="2" t="s">
        <v>547</v>
      </c>
      <c r="EM212" s="2" t="s">
        <v>548</v>
      </c>
      <c r="EN212" s="2"/>
      <c r="EO212" s="2" t="s">
        <v>296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549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296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542</v>
      </c>
      <c r="F213" t="s">
        <v>543</v>
      </c>
      <c r="G213" t="s">
        <v>544</v>
      </c>
      <c r="H213" t="s">
        <v>545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296</v>
      </c>
      <c r="BE213" t="s">
        <v>296</v>
      </c>
      <c r="BF213" t="s">
        <v>296</v>
      </c>
      <c r="BG213" t="s">
        <v>296</v>
      </c>
      <c r="BH213">
        <v>3</v>
      </c>
      <c r="BI213">
        <v>3</v>
      </c>
      <c r="BJ213" t="s">
        <v>296</v>
      </c>
      <c r="BM213">
        <v>100</v>
      </c>
      <c r="BN213">
        <v>0</v>
      </c>
      <c r="BO213" t="s">
        <v>327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296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296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296</v>
      </c>
      <c r="DD213" t="s">
        <v>296</v>
      </c>
      <c r="DE213" t="s">
        <v>296</v>
      </c>
      <c r="DF213" t="s">
        <v>296</v>
      </c>
      <c r="DG213" t="s">
        <v>296</v>
      </c>
      <c r="DH213" t="s">
        <v>296</v>
      </c>
      <c r="DI213" t="s">
        <v>296</v>
      </c>
      <c r="DJ213" t="s">
        <v>296</v>
      </c>
      <c r="DK213" t="s">
        <v>296</v>
      </c>
      <c r="DL213" t="s">
        <v>296</v>
      </c>
      <c r="DM213" t="s">
        <v>296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545</v>
      </c>
      <c r="DW213" t="s">
        <v>545</v>
      </c>
      <c r="DX213">
        <v>1</v>
      </c>
      <c r="EE213">
        <v>28159529</v>
      </c>
      <c r="EF213">
        <v>5</v>
      </c>
      <c r="EG213" t="s">
        <v>546</v>
      </c>
      <c r="EH213">
        <v>0</v>
      </c>
      <c r="EI213" t="s">
        <v>296</v>
      </c>
      <c r="EJ213">
        <v>3</v>
      </c>
      <c r="EK213">
        <v>100</v>
      </c>
      <c r="EL213" t="s">
        <v>547</v>
      </c>
      <c r="EM213" t="s">
        <v>548</v>
      </c>
      <c r="EO213" t="s">
        <v>296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550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296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551</v>
      </c>
      <c r="F214" s="2" t="s">
        <v>552</v>
      </c>
      <c r="G214" s="2" t="s">
        <v>553</v>
      </c>
      <c r="H214" s="2" t="s">
        <v>554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296</v>
      </c>
      <c r="BE214" s="2" t="s">
        <v>296</v>
      </c>
      <c r="BF214" s="2" t="s">
        <v>296</v>
      </c>
      <c r="BG214" s="2" t="s">
        <v>296</v>
      </c>
      <c r="BH214" s="2">
        <v>3</v>
      </c>
      <c r="BI214" s="2">
        <v>3</v>
      </c>
      <c r="BJ214" s="2" t="s">
        <v>296</v>
      </c>
      <c r="BK214" s="2"/>
      <c r="BL214" s="2"/>
      <c r="BM214" s="2">
        <v>100</v>
      </c>
      <c r="BN214" s="2">
        <v>0</v>
      </c>
      <c r="BO214" s="2" t="s">
        <v>296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296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296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296</v>
      </c>
      <c r="DD214" s="2" t="s">
        <v>296</v>
      </c>
      <c r="DE214" s="2" t="s">
        <v>296</v>
      </c>
      <c r="DF214" s="2" t="s">
        <v>296</v>
      </c>
      <c r="DG214" s="2" t="s">
        <v>296</v>
      </c>
      <c r="DH214" s="2" t="s">
        <v>296</v>
      </c>
      <c r="DI214" s="2" t="s">
        <v>296</v>
      </c>
      <c r="DJ214" s="2" t="s">
        <v>296</v>
      </c>
      <c r="DK214" s="2" t="s">
        <v>296</v>
      </c>
      <c r="DL214" s="2" t="s">
        <v>296</v>
      </c>
      <c r="DM214" s="2" t="s">
        <v>296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554</v>
      </c>
      <c r="DW214" s="2" t="s">
        <v>554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546</v>
      </c>
      <c r="EH214" s="2">
        <v>0</v>
      </c>
      <c r="EI214" s="2" t="s">
        <v>296</v>
      </c>
      <c r="EJ214" s="2">
        <v>3</v>
      </c>
      <c r="EK214" s="2">
        <v>100</v>
      </c>
      <c r="EL214" s="2" t="s">
        <v>547</v>
      </c>
      <c r="EM214" s="2" t="s">
        <v>548</v>
      </c>
      <c r="EN214" s="2"/>
      <c r="EO214" s="2" t="s">
        <v>296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555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296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551</v>
      </c>
      <c r="F215" t="s">
        <v>552</v>
      </c>
      <c r="G215" t="s">
        <v>553</v>
      </c>
      <c r="H215" t="s">
        <v>554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296</v>
      </c>
      <c r="BE215" t="s">
        <v>296</v>
      </c>
      <c r="BF215" t="s">
        <v>296</v>
      </c>
      <c r="BG215" t="s">
        <v>296</v>
      </c>
      <c r="BH215">
        <v>3</v>
      </c>
      <c r="BI215">
        <v>3</v>
      </c>
      <c r="BJ215" t="s">
        <v>296</v>
      </c>
      <c r="BM215">
        <v>100</v>
      </c>
      <c r="BN215">
        <v>0</v>
      </c>
      <c r="BO215" t="s">
        <v>327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296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296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296</v>
      </c>
      <c r="DD215" t="s">
        <v>296</v>
      </c>
      <c r="DE215" t="s">
        <v>296</v>
      </c>
      <c r="DF215" t="s">
        <v>296</v>
      </c>
      <c r="DG215" t="s">
        <v>296</v>
      </c>
      <c r="DH215" t="s">
        <v>296</v>
      </c>
      <c r="DI215" t="s">
        <v>296</v>
      </c>
      <c r="DJ215" t="s">
        <v>296</v>
      </c>
      <c r="DK215" t="s">
        <v>296</v>
      </c>
      <c r="DL215" t="s">
        <v>296</v>
      </c>
      <c r="DM215" t="s">
        <v>296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554</v>
      </c>
      <c r="DW215" t="s">
        <v>554</v>
      </c>
      <c r="DX215">
        <v>1</v>
      </c>
      <c r="EE215">
        <v>28159529</v>
      </c>
      <c r="EF215">
        <v>5</v>
      </c>
      <c r="EG215" t="s">
        <v>546</v>
      </c>
      <c r="EH215">
        <v>0</v>
      </c>
      <c r="EI215" t="s">
        <v>296</v>
      </c>
      <c r="EJ215">
        <v>3</v>
      </c>
      <c r="EK215">
        <v>100</v>
      </c>
      <c r="EL215" t="s">
        <v>547</v>
      </c>
      <c r="EM215" t="s">
        <v>548</v>
      </c>
      <c r="EO215" t="s">
        <v>296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556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296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557</v>
      </c>
      <c r="F216" s="2" t="s">
        <v>558</v>
      </c>
      <c r="G216" s="2" t="s">
        <v>559</v>
      </c>
      <c r="H216" s="2" t="s">
        <v>545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296</v>
      </c>
      <c r="BE216" s="2" t="s">
        <v>296</v>
      </c>
      <c r="BF216" s="2" t="s">
        <v>296</v>
      </c>
      <c r="BG216" s="2" t="s">
        <v>296</v>
      </c>
      <c r="BH216" s="2">
        <v>3</v>
      </c>
      <c r="BI216" s="2">
        <v>3</v>
      </c>
      <c r="BJ216" s="2" t="s">
        <v>296</v>
      </c>
      <c r="BK216" s="2"/>
      <c r="BL216" s="2"/>
      <c r="BM216" s="2">
        <v>100</v>
      </c>
      <c r="BN216" s="2">
        <v>0</v>
      </c>
      <c r="BO216" s="2" t="s">
        <v>296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296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296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296</v>
      </c>
      <c r="DD216" s="2" t="s">
        <v>296</v>
      </c>
      <c r="DE216" s="2" t="s">
        <v>296</v>
      </c>
      <c r="DF216" s="2" t="s">
        <v>296</v>
      </c>
      <c r="DG216" s="2" t="s">
        <v>296</v>
      </c>
      <c r="DH216" s="2" t="s">
        <v>296</v>
      </c>
      <c r="DI216" s="2" t="s">
        <v>296</v>
      </c>
      <c r="DJ216" s="2" t="s">
        <v>296</v>
      </c>
      <c r="DK216" s="2" t="s">
        <v>296</v>
      </c>
      <c r="DL216" s="2" t="s">
        <v>296</v>
      </c>
      <c r="DM216" s="2" t="s">
        <v>296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545</v>
      </c>
      <c r="DW216" s="2" t="s">
        <v>545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546</v>
      </c>
      <c r="EH216" s="2">
        <v>0</v>
      </c>
      <c r="EI216" s="2" t="s">
        <v>296</v>
      </c>
      <c r="EJ216" s="2">
        <v>3</v>
      </c>
      <c r="EK216" s="2">
        <v>100</v>
      </c>
      <c r="EL216" s="2" t="s">
        <v>547</v>
      </c>
      <c r="EM216" s="2" t="s">
        <v>548</v>
      </c>
      <c r="EN216" s="2"/>
      <c r="EO216" s="2" t="s">
        <v>296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560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296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557</v>
      </c>
      <c r="F217" t="s">
        <v>558</v>
      </c>
      <c r="G217" t="s">
        <v>559</v>
      </c>
      <c r="H217" t="s">
        <v>545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296</v>
      </c>
      <c r="BE217" t="s">
        <v>296</v>
      </c>
      <c r="BF217" t="s">
        <v>296</v>
      </c>
      <c r="BG217" t="s">
        <v>296</v>
      </c>
      <c r="BH217">
        <v>3</v>
      </c>
      <c r="BI217">
        <v>3</v>
      </c>
      <c r="BJ217" t="s">
        <v>296</v>
      </c>
      <c r="BM217">
        <v>100</v>
      </c>
      <c r="BN217">
        <v>0</v>
      </c>
      <c r="BO217" t="s">
        <v>327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296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296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296</v>
      </c>
      <c r="DD217" t="s">
        <v>296</v>
      </c>
      <c r="DE217" t="s">
        <v>296</v>
      </c>
      <c r="DF217" t="s">
        <v>296</v>
      </c>
      <c r="DG217" t="s">
        <v>296</v>
      </c>
      <c r="DH217" t="s">
        <v>296</v>
      </c>
      <c r="DI217" t="s">
        <v>296</v>
      </c>
      <c r="DJ217" t="s">
        <v>296</v>
      </c>
      <c r="DK217" t="s">
        <v>296</v>
      </c>
      <c r="DL217" t="s">
        <v>296</v>
      </c>
      <c r="DM217" t="s">
        <v>296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545</v>
      </c>
      <c r="DW217" t="s">
        <v>545</v>
      </c>
      <c r="DX217">
        <v>1</v>
      </c>
      <c r="EE217">
        <v>28159529</v>
      </c>
      <c r="EF217">
        <v>5</v>
      </c>
      <c r="EG217" t="s">
        <v>546</v>
      </c>
      <c r="EH217">
        <v>0</v>
      </c>
      <c r="EI217" t="s">
        <v>296</v>
      </c>
      <c r="EJ217">
        <v>3</v>
      </c>
      <c r="EK217">
        <v>100</v>
      </c>
      <c r="EL217" t="s">
        <v>547</v>
      </c>
      <c r="EM217" t="s">
        <v>548</v>
      </c>
      <c r="EO217" t="s">
        <v>296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561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296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562</v>
      </c>
      <c r="F218" s="2" t="s">
        <v>563</v>
      </c>
      <c r="G218" s="2" t="s">
        <v>564</v>
      </c>
      <c r="H218" s="2" t="s">
        <v>554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296</v>
      </c>
      <c r="BE218" s="2" t="s">
        <v>296</v>
      </c>
      <c r="BF218" s="2" t="s">
        <v>296</v>
      </c>
      <c r="BG218" s="2" t="s">
        <v>296</v>
      </c>
      <c r="BH218" s="2">
        <v>3</v>
      </c>
      <c r="BI218" s="2">
        <v>1</v>
      </c>
      <c r="BJ218" s="2" t="s">
        <v>296</v>
      </c>
      <c r="BK218" s="2"/>
      <c r="BL218" s="2"/>
      <c r="BM218" s="2">
        <v>1100</v>
      </c>
      <c r="BN218" s="2">
        <v>0</v>
      </c>
      <c r="BO218" s="2" t="s">
        <v>296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296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296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296</v>
      </c>
      <c r="DD218" s="2" t="s">
        <v>296</v>
      </c>
      <c r="DE218" s="2" t="s">
        <v>296</v>
      </c>
      <c r="DF218" s="2" t="s">
        <v>296</v>
      </c>
      <c r="DG218" s="2" t="s">
        <v>296</v>
      </c>
      <c r="DH218" s="2" t="s">
        <v>296</v>
      </c>
      <c r="DI218" s="2" t="s">
        <v>296</v>
      </c>
      <c r="DJ218" s="2" t="s">
        <v>296</v>
      </c>
      <c r="DK218" s="2" t="s">
        <v>296</v>
      </c>
      <c r="DL218" s="2" t="s">
        <v>296</v>
      </c>
      <c r="DM218" s="2" t="s">
        <v>296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554</v>
      </c>
      <c r="DW218" s="2" t="s">
        <v>554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450</v>
      </c>
      <c r="EH218" s="2">
        <v>0</v>
      </c>
      <c r="EI218" s="2" t="s">
        <v>296</v>
      </c>
      <c r="EJ218" s="2">
        <v>1</v>
      </c>
      <c r="EK218" s="2">
        <v>1100</v>
      </c>
      <c r="EL218" s="2" t="s">
        <v>565</v>
      </c>
      <c r="EM218" s="2" t="s">
        <v>566</v>
      </c>
      <c r="EN218" s="2"/>
      <c r="EO218" s="2" t="s">
        <v>296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567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296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562</v>
      </c>
      <c r="F219" t="s">
        <v>563</v>
      </c>
      <c r="G219" t="s">
        <v>564</v>
      </c>
      <c r="H219" t="s">
        <v>554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296</v>
      </c>
      <c r="BE219" t="s">
        <v>296</v>
      </c>
      <c r="BF219" t="s">
        <v>296</v>
      </c>
      <c r="BG219" t="s">
        <v>296</v>
      </c>
      <c r="BH219">
        <v>3</v>
      </c>
      <c r="BI219">
        <v>1</v>
      </c>
      <c r="BJ219" t="s">
        <v>296</v>
      </c>
      <c r="BM219">
        <v>1100</v>
      </c>
      <c r="BN219">
        <v>0</v>
      </c>
      <c r="BO219" t="s">
        <v>327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296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296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296</v>
      </c>
      <c r="DD219" t="s">
        <v>296</v>
      </c>
      <c r="DE219" t="s">
        <v>296</v>
      </c>
      <c r="DF219" t="s">
        <v>296</v>
      </c>
      <c r="DG219" t="s">
        <v>296</v>
      </c>
      <c r="DH219" t="s">
        <v>296</v>
      </c>
      <c r="DI219" t="s">
        <v>296</v>
      </c>
      <c r="DJ219" t="s">
        <v>296</v>
      </c>
      <c r="DK219" t="s">
        <v>296</v>
      </c>
      <c r="DL219" t="s">
        <v>296</v>
      </c>
      <c r="DM219" t="s">
        <v>296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554</v>
      </c>
      <c r="DW219" t="s">
        <v>554</v>
      </c>
      <c r="DX219">
        <v>1</v>
      </c>
      <c r="EE219">
        <v>28159541</v>
      </c>
      <c r="EF219">
        <v>8</v>
      </c>
      <c r="EG219" t="s">
        <v>450</v>
      </c>
      <c r="EH219">
        <v>0</v>
      </c>
      <c r="EI219" t="s">
        <v>296</v>
      </c>
      <c r="EJ219">
        <v>1</v>
      </c>
      <c r="EK219">
        <v>1100</v>
      </c>
      <c r="EL219" t="s">
        <v>565</v>
      </c>
      <c r="EM219" t="s">
        <v>566</v>
      </c>
      <c r="EO219" t="s">
        <v>296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568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296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387</v>
      </c>
      <c r="H223" s="5" t="s">
        <v>388</v>
      </c>
      <c r="I223" s="5"/>
      <c r="J223" s="5"/>
      <c r="K223" s="5">
        <v>201</v>
      </c>
      <c r="L223" s="5">
        <v>1</v>
      </c>
      <c r="M223" s="5">
        <v>3</v>
      </c>
      <c r="N223" s="5" t="s">
        <v>296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389</v>
      </c>
      <c r="H224" s="5" t="s">
        <v>390</v>
      </c>
      <c r="I224" s="5"/>
      <c r="J224" s="5"/>
      <c r="K224" s="5">
        <v>202</v>
      </c>
      <c r="L224" s="5">
        <v>2</v>
      </c>
      <c r="M224" s="5">
        <v>3</v>
      </c>
      <c r="N224" s="5" t="s">
        <v>296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391</v>
      </c>
      <c r="H225" s="5" t="s">
        <v>392</v>
      </c>
      <c r="I225" s="5"/>
      <c r="J225" s="5"/>
      <c r="K225" s="5">
        <v>222</v>
      </c>
      <c r="L225" s="5">
        <v>3</v>
      </c>
      <c r="M225" s="5">
        <v>3</v>
      </c>
      <c r="N225" s="5" t="s">
        <v>296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393</v>
      </c>
      <c r="H226" s="5" t="s">
        <v>394</v>
      </c>
      <c r="I226" s="5"/>
      <c r="J226" s="5"/>
      <c r="K226" s="5">
        <v>225</v>
      </c>
      <c r="L226" s="5">
        <v>4</v>
      </c>
      <c r="M226" s="5">
        <v>3</v>
      </c>
      <c r="N226" s="5" t="s">
        <v>296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395</v>
      </c>
      <c r="H227" s="5" t="s">
        <v>396</v>
      </c>
      <c r="I227" s="5"/>
      <c r="J227" s="5"/>
      <c r="K227" s="5">
        <v>226</v>
      </c>
      <c r="L227" s="5">
        <v>5</v>
      </c>
      <c r="M227" s="5">
        <v>3</v>
      </c>
      <c r="N227" s="5" t="s">
        <v>296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397</v>
      </c>
      <c r="H228" s="5" t="s">
        <v>398</v>
      </c>
      <c r="I228" s="5"/>
      <c r="J228" s="5"/>
      <c r="K228" s="5">
        <v>227</v>
      </c>
      <c r="L228" s="5">
        <v>6</v>
      </c>
      <c r="M228" s="5">
        <v>3</v>
      </c>
      <c r="N228" s="5" t="s">
        <v>296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399</v>
      </c>
      <c r="H229" s="5" t="s">
        <v>400</v>
      </c>
      <c r="I229" s="5"/>
      <c r="J229" s="5"/>
      <c r="K229" s="5">
        <v>228</v>
      </c>
      <c r="L229" s="5">
        <v>7</v>
      </c>
      <c r="M229" s="5">
        <v>3</v>
      </c>
      <c r="N229" s="5" t="s">
        <v>296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401</v>
      </c>
      <c r="H230" s="5" t="s">
        <v>402</v>
      </c>
      <c r="I230" s="5"/>
      <c r="J230" s="5"/>
      <c r="K230" s="5">
        <v>216</v>
      </c>
      <c r="L230" s="5">
        <v>8</v>
      </c>
      <c r="M230" s="5">
        <v>3</v>
      </c>
      <c r="N230" s="5" t="s">
        <v>296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403</v>
      </c>
      <c r="H231" s="5" t="s">
        <v>404</v>
      </c>
      <c r="I231" s="5"/>
      <c r="J231" s="5"/>
      <c r="K231" s="5">
        <v>223</v>
      </c>
      <c r="L231" s="5">
        <v>9</v>
      </c>
      <c r="M231" s="5">
        <v>3</v>
      </c>
      <c r="N231" s="5" t="s">
        <v>296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405</v>
      </c>
      <c r="H232" s="5" t="s">
        <v>406</v>
      </c>
      <c r="I232" s="5"/>
      <c r="J232" s="5"/>
      <c r="K232" s="5">
        <v>229</v>
      </c>
      <c r="L232" s="5">
        <v>10</v>
      </c>
      <c r="M232" s="5">
        <v>3</v>
      </c>
      <c r="N232" s="5" t="s">
        <v>296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407</v>
      </c>
      <c r="H233" s="5" t="s">
        <v>408</v>
      </c>
      <c r="I233" s="5"/>
      <c r="J233" s="5"/>
      <c r="K233" s="5">
        <v>203</v>
      </c>
      <c r="L233" s="5">
        <v>11</v>
      </c>
      <c r="M233" s="5">
        <v>3</v>
      </c>
      <c r="N233" s="5" t="s">
        <v>296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409</v>
      </c>
      <c r="H234" s="5" t="s">
        <v>410</v>
      </c>
      <c r="I234" s="5"/>
      <c r="J234" s="5"/>
      <c r="K234" s="5">
        <v>231</v>
      </c>
      <c r="L234" s="5">
        <v>12</v>
      </c>
      <c r="M234" s="5">
        <v>3</v>
      </c>
      <c r="N234" s="5" t="s">
        <v>296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411</v>
      </c>
      <c r="H235" s="5" t="s">
        <v>412</v>
      </c>
      <c r="I235" s="5"/>
      <c r="J235" s="5"/>
      <c r="K235" s="5">
        <v>204</v>
      </c>
      <c r="L235" s="5">
        <v>13</v>
      </c>
      <c r="M235" s="5">
        <v>3</v>
      </c>
      <c r="N235" s="5" t="s">
        <v>296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413</v>
      </c>
      <c r="H236" s="5" t="s">
        <v>414</v>
      </c>
      <c r="I236" s="5"/>
      <c r="J236" s="5"/>
      <c r="K236" s="5">
        <v>205</v>
      </c>
      <c r="L236" s="5">
        <v>14</v>
      </c>
      <c r="M236" s="5">
        <v>3</v>
      </c>
      <c r="N236" s="5" t="s">
        <v>296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415</v>
      </c>
      <c r="H237" s="5" t="s">
        <v>416</v>
      </c>
      <c r="I237" s="5"/>
      <c r="J237" s="5"/>
      <c r="K237" s="5">
        <v>232</v>
      </c>
      <c r="L237" s="5">
        <v>15</v>
      </c>
      <c r="M237" s="5">
        <v>3</v>
      </c>
      <c r="N237" s="5" t="s">
        <v>296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417</v>
      </c>
      <c r="H238" s="5" t="s">
        <v>418</v>
      </c>
      <c r="I238" s="5"/>
      <c r="J238" s="5"/>
      <c r="K238" s="5">
        <v>214</v>
      </c>
      <c r="L238" s="5">
        <v>16</v>
      </c>
      <c r="M238" s="5">
        <v>3</v>
      </c>
      <c r="N238" s="5" t="s">
        <v>296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419</v>
      </c>
      <c r="H239" s="5" t="s">
        <v>420</v>
      </c>
      <c r="I239" s="5"/>
      <c r="J239" s="5"/>
      <c r="K239" s="5">
        <v>215</v>
      </c>
      <c r="L239" s="5">
        <v>17</v>
      </c>
      <c r="M239" s="5">
        <v>3</v>
      </c>
      <c r="N239" s="5" t="s">
        <v>296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421</v>
      </c>
      <c r="H240" s="5" t="s">
        <v>422</v>
      </c>
      <c r="I240" s="5"/>
      <c r="J240" s="5"/>
      <c r="K240" s="5">
        <v>217</v>
      </c>
      <c r="L240" s="5">
        <v>18</v>
      </c>
      <c r="M240" s="5">
        <v>3</v>
      </c>
      <c r="N240" s="5" t="s">
        <v>296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423</v>
      </c>
      <c r="H241" s="5" t="s">
        <v>424</v>
      </c>
      <c r="I241" s="5"/>
      <c r="J241" s="5"/>
      <c r="K241" s="5">
        <v>230</v>
      </c>
      <c r="L241" s="5">
        <v>19</v>
      </c>
      <c r="M241" s="5">
        <v>3</v>
      </c>
      <c r="N241" s="5" t="s">
        <v>296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425</v>
      </c>
      <c r="H242" s="5" t="s">
        <v>426</v>
      </c>
      <c r="I242" s="5"/>
      <c r="J242" s="5"/>
      <c r="K242" s="5">
        <v>206</v>
      </c>
      <c r="L242" s="5">
        <v>20</v>
      </c>
      <c r="M242" s="5">
        <v>3</v>
      </c>
      <c r="N242" s="5" t="s">
        <v>296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427</v>
      </c>
      <c r="H243" s="5" t="s">
        <v>428</v>
      </c>
      <c r="I243" s="5"/>
      <c r="J243" s="5"/>
      <c r="K243" s="5">
        <v>207</v>
      </c>
      <c r="L243" s="5">
        <v>21</v>
      </c>
      <c r="M243" s="5">
        <v>3</v>
      </c>
      <c r="N243" s="5" t="s">
        <v>296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429</v>
      </c>
      <c r="H244" s="5" t="s">
        <v>430</v>
      </c>
      <c r="I244" s="5"/>
      <c r="J244" s="5"/>
      <c r="K244" s="5">
        <v>208</v>
      </c>
      <c r="L244" s="5">
        <v>22</v>
      </c>
      <c r="M244" s="5">
        <v>3</v>
      </c>
      <c r="N244" s="5" t="s">
        <v>296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431</v>
      </c>
      <c r="H245" s="5" t="s">
        <v>432</v>
      </c>
      <c r="I245" s="5"/>
      <c r="J245" s="5"/>
      <c r="K245" s="5">
        <v>209</v>
      </c>
      <c r="L245" s="5">
        <v>23</v>
      </c>
      <c r="M245" s="5">
        <v>3</v>
      </c>
      <c r="N245" s="5" t="s">
        <v>296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433</v>
      </c>
      <c r="H246" s="5" t="s">
        <v>434</v>
      </c>
      <c r="I246" s="5"/>
      <c r="J246" s="5"/>
      <c r="K246" s="5">
        <v>210</v>
      </c>
      <c r="L246" s="5">
        <v>24</v>
      </c>
      <c r="M246" s="5">
        <v>3</v>
      </c>
      <c r="N246" s="5" t="s">
        <v>296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435</v>
      </c>
      <c r="H247" s="5" t="s">
        <v>436</v>
      </c>
      <c r="I247" s="5"/>
      <c r="J247" s="5"/>
      <c r="K247" s="5">
        <v>211</v>
      </c>
      <c r="L247" s="5">
        <v>25</v>
      </c>
      <c r="M247" s="5">
        <v>3</v>
      </c>
      <c r="N247" s="5" t="s">
        <v>296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437</v>
      </c>
      <c r="H248" s="5" t="s">
        <v>438</v>
      </c>
      <c r="I248" s="5"/>
      <c r="J248" s="5"/>
      <c r="K248" s="5">
        <v>224</v>
      </c>
      <c r="L248" s="5">
        <v>26</v>
      </c>
      <c r="M248" s="5">
        <v>3</v>
      </c>
      <c r="N248" s="5" t="s">
        <v>296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315</v>
      </c>
      <c r="G250" s="1" t="s">
        <v>569</v>
      </c>
      <c r="H250" s="1" t="s">
        <v>296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296</v>
      </c>
      <c r="V250" s="1">
        <v>2</v>
      </c>
      <c r="W250" s="1"/>
      <c r="X250" s="1"/>
      <c r="Y250" s="1"/>
      <c r="Z250" s="1"/>
      <c r="AA250" s="1"/>
      <c r="AB250" s="1" t="s">
        <v>296</v>
      </c>
      <c r="AC250" s="1" t="s">
        <v>296</v>
      </c>
      <c r="AD250" s="1" t="s">
        <v>296</v>
      </c>
      <c r="AE250" s="1" t="s">
        <v>296</v>
      </c>
      <c r="AF250" s="1" t="s">
        <v>296</v>
      </c>
      <c r="AG250" s="1" t="s">
        <v>296</v>
      </c>
      <c r="AH250" s="1"/>
      <c r="AI250" s="1"/>
      <c r="AJ250" s="1"/>
      <c r="AK250" s="1"/>
      <c r="AL250" s="1"/>
      <c r="AM250" s="1"/>
      <c r="AN250" s="1"/>
      <c r="AO250" s="1"/>
      <c r="AP250" s="1" t="s">
        <v>296</v>
      </c>
      <c r="AQ250" s="1" t="s">
        <v>296</v>
      </c>
      <c r="AR250" s="1" t="s">
        <v>296</v>
      </c>
      <c r="AS250" s="1"/>
      <c r="AT250" s="1"/>
      <c r="AU250" s="1"/>
      <c r="AV250" s="1"/>
      <c r="AW250" s="1"/>
      <c r="AX250" s="1"/>
      <c r="AY250" s="1"/>
      <c r="AZ250" s="1" t="s">
        <v>296</v>
      </c>
      <c r="BA250" s="1"/>
      <c r="BB250" s="1" t="s">
        <v>296</v>
      </c>
      <c r="BC250" s="1" t="s">
        <v>296</v>
      </c>
      <c r="BD250" s="1" t="s">
        <v>296</v>
      </c>
      <c r="BE250" s="1" t="s">
        <v>296</v>
      </c>
      <c r="BF250" s="1" t="s">
        <v>296</v>
      </c>
      <c r="BG250" s="1" t="s">
        <v>296</v>
      </c>
      <c r="BH250" s="1" t="s">
        <v>296</v>
      </c>
      <c r="BI250" s="1" t="s">
        <v>296</v>
      </c>
      <c r="BJ250" s="1" t="s">
        <v>296</v>
      </c>
      <c r="BK250" s="1" t="s">
        <v>296</v>
      </c>
      <c r="BL250" s="1" t="s">
        <v>296</v>
      </c>
      <c r="BM250" s="1" t="s">
        <v>296</v>
      </c>
      <c r="BN250" s="1" t="s">
        <v>296</v>
      </c>
      <c r="BO250" s="1" t="s">
        <v>296</v>
      </c>
      <c r="BP250" s="1" t="s">
        <v>296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570</v>
      </c>
      <c r="F254" s="2" t="s">
        <v>571</v>
      </c>
      <c r="G254" s="2" t="s">
        <v>572</v>
      </c>
      <c r="H254" s="2" t="s">
        <v>320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296</v>
      </c>
      <c r="BE254" s="2" t="s">
        <v>296</v>
      </c>
      <c r="BF254" s="2" t="s">
        <v>296</v>
      </c>
      <c r="BG254" s="2" t="s">
        <v>296</v>
      </c>
      <c r="BH254" s="2">
        <v>0</v>
      </c>
      <c r="BI254" s="2">
        <v>1</v>
      </c>
      <c r="BJ254" s="2" t="s">
        <v>573</v>
      </c>
      <c r="BK254" s="2"/>
      <c r="BL254" s="2"/>
      <c r="BM254" s="2">
        <v>46001</v>
      </c>
      <c r="BN254" s="2">
        <v>0</v>
      </c>
      <c r="BO254" s="2" t="s">
        <v>296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296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296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296</v>
      </c>
      <c r="DD254" s="2" t="s">
        <v>296</v>
      </c>
      <c r="DE254" s="2" t="s">
        <v>296</v>
      </c>
      <c r="DF254" s="2" t="s">
        <v>296</v>
      </c>
      <c r="DG254" s="2" t="s">
        <v>296</v>
      </c>
      <c r="DH254" s="2" t="s">
        <v>296</v>
      </c>
      <c r="DI254" s="2" t="s">
        <v>296</v>
      </c>
      <c r="DJ254" s="2" t="s">
        <v>296</v>
      </c>
      <c r="DK254" s="2" t="s">
        <v>296</v>
      </c>
      <c r="DL254" s="2" t="s">
        <v>296</v>
      </c>
      <c r="DM254" s="2" t="s">
        <v>296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320</v>
      </c>
      <c r="DW254" s="2" t="s">
        <v>320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322</v>
      </c>
      <c r="EH254" s="2">
        <v>0</v>
      </c>
      <c r="EI254" s="2" t="s">
        <v>296</v>
      </c>
      <c r="EJ254" s="2">
        <v>1</v>
      </c>
      <c r="EK254" s="2">
        <v>46001</v>
      </c>
      <c r="EL254" s="2" t="s">
        <v>574</v>
      </c>
      <c r="EM254" s="2" t="s">
        <v>575</v>
      </c>
      <c r="EN254" s="2"/>
      <c r="EO254" s="2" t="s">
        <v>296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325</v>
      </c>
      <c r="FU254" s="2" t="s">
        <v>326</v>
      </c>
      <c r="FV254" s="2"/>
      <c r="FW254" s="2"/>
      <c r="FX254" s="2">
        <v>99</v>
      </c>
      <c r="FY254" s="2">
        <v>59.5</v>
      </c>
      <c r="FZ254" s="2"/>
      <c r="GA254" s="2" t="s">
        <v>296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296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570</v>
      </c>
      <c r="F255" t="s">
        <v>571</v>
      </c>
      <c r="G255" t="s">
        <v>572</v>
      </c>
      <c r="H255" t="s">
        <v>320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296</v>
      </c>
      <c r="BE255" t="s">
        <v>296</v>
      </c>
      <c r="BF255" t="s">
        <v>296</v>
      </c>
      <c r="BG255" t="s">
        <v>296</v>
      </c>
      <c r="BH255">
        <v>0</v>
      </c>
      <c r="BI255">
        <v>1</v>
      </c>
      <c r="BJ255" t="s">
        <v>573</v>
      </c>
      <c r="BM255">
        <v>46001</v>
      </c>
      <c r="BN255">
        <v>0</v>
      </c>
      <c r="BO255" t="s">
        <v>327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296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296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296</v>
      </c>
      <c r="DD255" t="s">
        <v>296</v>
      </c>
      <c r="DE255" t="s">
        <v>296</v>
      </c>
      <c r="DF255" t="s">
        <v>296</v>
      </c>
      <c r="DG255" t="s">
        <v>296</v>
      </c>
      <c r="DH255" t="s">
        <v>296</v>
      </c>
      <c r="DI255" t="s">
        <v>296</v>
      </c>
      <c r="DJ255" t="s">
        <v>296</v>
      </c>
      <c r="DK255" t="s">
        <v>296</v>
      </c>
      <c r="DL255" t="s">
        <v>296</v>
      </c>
      <c r="DM255" t="s">
        <v>296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320</v>
      </c>
      <c r="DW255" t="s">
        <v>320</v>
      </c>
      <c r="DX255">
        <v>1</v>
      </c>
      <c r="EE255">
        <v>28159429</v>
      </c>
      <c r="EF255">
        <v>2</v>
      </c>
      <c r="EG255" t="s">
        <v>322</v>
      </c>
      <c r="EH255">
        <v>0</v>
      </c>
      <c r="EI255" t="s">
        <v>296</v>
      </c>
      <c r="EJ255">
        <v>1</v>
      </c>
      <c r="EK255">
        <v>46001</v>
      </c>
      <c r="EL255" t="s">
        <v>574</v>
      </c>
      <c r="EM255" t="s">
        <v>575</v>
      </c>
      <c r="EO255" t="s">
        <v>296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325</v>
      </c>
      <c r="FU255" t="s">
        <v>326</v>
      </c>
      <c r="FX255">
        <v>99</v>
      </c>
      <c r="FY255">
        <v>59.5</v>
      </c>
      <c r="GA255" t="s">
        <v>296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296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576</v>
      </c>
      <c r="F256" s="2" t="s">
        <v>577</v>
      </c>
      <c r="G256" s="2" t="s">
        <v>578</v>
      </c>
      <c r="H256" s="2" t="s">
        <v>320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296</v>
      </c>
      <c r="BE256" s="2" t="s">
        <v>296</v>
      </c>
      <c r="BF256" s="2" t="s">
        <v>296</v>
      </c>
      <c r="BG256" s="2" t="s">
        <v>296</v>
      </c>
      <c r="BH256" s="2">
        <v>3</v>
      </c>
      <c r="BI256" s="2">
        <v>1</v>
      </c>
      <c r="BJ256" s="2" t="s">
        <v>579</v>
      </c>
      <c r="BK256" s="2"/>
      <c r="BL256" s="2"/>
      <c r="BM256" s="2">
        <v>500001</v>
      </c>
      <c r="BN256" s="2">
        <v>0</v>
      </c>
      <c r="BO256" s="2" t="s">
        <v>296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296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296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296</v>
      </c>
      <c r="DD256" s="2" t="s">
        <v>296</v>
      </c>
      <c r="DE256" s="2" t="s">
        <v>296</v>
      </c>
      <c r="DF256" s="2" t="s">
        <v>296</v>
      </c>
      <c r="DG256" s="2" t="s">
        <v>296</v>
      </c>
      <c r="DH256" s="2" t="s">
        <v>296</v>
      </c>
      <c r="DI256" s="2" t="s">
        <v>296</v>
      </c>
      <c r="DJ256" s="2" t="s">
        <v>296</v>
      </c>
      <c r="DK256" s="2" t="s">
        <v>296</v>
      </c>
      <c r="DL256" s="2" t="s">
        <v>296</v>
      </c>
      <c r="DM256" s="2" t="s">
        <v>296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320</v>
      </c>
      <c r="DW256" s="2" t="s">
        <v>320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450</v>
      </c>
      <c r="EH256" s="2">
        <v>0</v>
      </c>
      <c r="EI256" s="2" t="s">
        <v>296</v>
      </c>
      <c r="EJ256" s="2">
        <v>1</v>
      </c>
      <c r="EK256" s="2">
        <v>500001</v>
      </c>
      <c r="EL256" s="2" t="s">
        <v>451</v>
      </c>
      <c r="EM256" s="2" t="s">
        <v>452</v>
      </c>
      <c r="EN256" s="2"/>
      <c r="EO256" s="2" t="s">
        <v>296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296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296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576</v>
      </c>
      <c r="F257" t="s">
        <v>577</v>
      </c>
      <c r="G257" t="s">
        <v>578</v>
      </c>
      <c r="H257" t="s">
        <v>320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296</v>
      </c>
      <c r="BE257" t="s">
        <v>296</v>
      </c>
      <c r="BF257" t="s">
        <v>296</v>
      </c>
      <c r="BG257" t="s">
        <v>296</v>
      </c>
      <c r="BH257">
        <v>3</v>
      </c>
      <c r="BI257">
        <v>1</v>
      </c>
      <c r="BJ257" t="s">
        <v>579</v>
      </c>
      <c r="BM257">
        <v>500001</v>
      </c>
      <c r="BN257">
        <v>0</v>
      </c>
      <c r="BO257" t="s">
        <v>327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296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296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296</v>
      </c>
      <c r="DD257" t="s">
        <v>296</v>
      </c>
      <c r="DE257" t="s">
        <v>296</v>
      </c>
      <c r="DF257" t="s">
        <v>296</v>
      </c>
      <c r="DG257" t="s">
        <v>296</v>
      </c>
      <c r="DH257" t="s">
        <v>296</v>
      </c>
      <c r="DI257" t="s">
        <v>296</v>
      </c>
      <c r="DJ257" t="s">
        <v>296</v>
      </c>
      <c r="DK257" t="s">
        <v>296</v>
      </c>
      <c r="DL257" t="s">
        <v>296</v>
      </c>
      <c r="DM257" t="s">
        <v>296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320</v>
      </c>
      <c r="DW257" t="s">
        <v>320</v>
      </c>
      <c r="DX257">
        <v>1</v>
      </c>
      <c r="EE257">
        <v>28159294</v>
      </c>
      <c r="EF257">
        <v>8</v>
      </c>
      <c r="EG257" t="s">
        <v>450</v>
      </c>
      <c r="EH257">
        <v>0</v>
      </c>
      <c r="EI257" t="s">
        <v>296</v>
      </c>
      <c r="EJ257">
        <v>1</v>
      </c>
      <c r="EK257">
        <v>500001</v>
      </c>
      <c r="EL257" t="s">
        <v>451</v>
      </c>
      <c r="EM257" t="s">
        <v>452</v>
      </c>
      <c r="EO257" t="s">
        <v>296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296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296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580</v>
      </c>
      <c r="F258" s="2" t="s">
        <v>581</v>
      </c>
      <c r="G258" s="2" t="s">
        <v>582</v>
      </c>
      <c r="H258" s="2" t="s">
        <v>352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296</v>
      </c>
      <c r="BE258" s="2" t="s">
        <v>296</v>
      </c>
      <c r="BF258" s="2" t="s">
        <v>296</v>
      </c>
      <c r="BG258" s="2" t="s">
        <v>296</v>
      </c>
      <c r="BH258" s="2">
        <v>3</v>
      </c>
      <c r="BI258" s="2">
        <v>1</v>
      </c>
      <c r="BJ258" s="2" t="s">
        <v>583</v>
      </c>
      <c r="BK258" s="2"/>
      <c r="BL258" s="2"/>
      <c r="BM258" s="2">
        <v>500001</v>
      </c>
      <c r="BN258" s="2">
        <v>0</v>
      </c>
      <c r="BO258" s="2" t="s">
        <v>296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296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296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296</v>
      </c>
      <c r="DD258" s="2" t="s">
        <v>296</v>
      </c>
      <c r="DE258" s="2" t="s">
        <v>296</v>
      </c>
      <c r="DF258" s="2" t="s">
        <v>296</v>
      </c>
      <c r="DG258" s="2" t="s">
        <v>296</v>
      </c>
      <c r="DH258" s="2" t="s">
        <v>296</v>
      </c>
      <c r="DI258" s="2" t="s">
        <v>296</v>
      </c>
      <c r="DJ258" s="2" t="s">
        <v>296</v>
      </c>
      <c r="DK258" s="2" t="s">
        <v>296</v>
      </c>
      <c r="DL258" s="2" t="s">
        <v>296</v>
      </c>
      <c r="DM258" s="2" t="s">
        <v>296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352</v>
      </c>
      <c r="DW258" s="2" t="s">
        <v>352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450</v>
      </c>
      <c r="EH258" s="2">
        <v>0</v>
      </c>
      <c r="EI258" s="2" t="s">
        <v>296</v>
      </c>
      <c r="EJ258" s="2">
        <v>1</v>
      </c>
      <c r="EK258" s="2">
        <v>500001</v>
      </c>
      <c r="EL258" s="2" t="s">
        <v>451</v>
      </c>
      <c r="EM258" s="2" t="s">
        <v>452</v>
      </c>
      <c r="EN258" s="2"/>
      <c r="EO258" s="2" t="s">
        <v>296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296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296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580</v>
      </c>
      <c r="F259" t="s">
        <v>581</v>
      </c>
      <c r="G259" t="s">
        <v>582</v>
      </c>
      <c r="H259" t="s">
        <v>352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296</v>
      </c>
      <c r="BE259" t="s">
        <v>296</v>
      </c>
      <c r="BF259" t="s">
        <v>296</v>
      </c>
      <c r="BG259" t="s">
        <v>296</v>
      </c>
      <c r="BH259">
        <v>3</v>
      </c>
      <c r="BI259">
        <v>1</v>
      </c>
      <c r="BJ259" t="s">
        <v>583</v>
      </c>
      <c r="BM259">
        <v>500001</v>
      </c>
      <c r="BN259">
        <v>0</v>
      </c>
      <c r="BO259" t="s">
        <v>327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296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296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296</v>
      </c>
      <c r="DD259" t="s">
        <v>296</v>
      </c>
      <c r="DE259" t="s">
        <v>296</v>
      </c>
      <c r="DF259" t="s">
        <v>296</v>
      </c>
      <c r="DG259" t="s">
        <v>296</v>
      </c>
      <c r="DH259" t="s">
        <v>296</v>
      </c>
      <c r="DI259" t="s">
        <v>296</v>
      </c>
      <c r="DJ259" t="s">
        <v>296</v>
      </c>
      <c r="DK259" t="s">
        <v>296</v>
      </c>
      <c r="DL259" t="s">
        <v>296</v>
      </c>
      <c r="DM259" t="s">
        <v>296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352</v>
      </c>
      <c r="DW259" t="s">
        <v>352</v>
      </c>
      <c r="DX259">
        <v>1000</v>
      </c>
      <c r="EE259">
        <v>28159294</v>
      </c>
      <c r="EF259">
        <v>8</v>
      </c>
      <c r="EG259" t="s">
        <v>450</v>
      </c>
      <c r="EH259">
        <v>0</v>
      </c>
      <c r="EI259" t="s">
        <v>296</v>
      </c>
      <c r="EJ259">
        <v>1</v>
      </c>
      <c r="EK259">
        <v>500001</v>
      </c>
      <c r="EL259" t="s">
        <v>451</v>
      </c>
      <c r="EM259" t="s">
        <v>452</v>
      </c>
      <c r="EO259" t="s">
        <v>296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296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296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584</v>
      </c>
      <c r="F260" s="2" t="s">
        <v>585</v>
      </c>
      <c r="G260" s="2" t="s">
        <v>586</v>
      </c>
      <c r="H260" s="2" t="s">
        <v>508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296</v>
      </c>
      <c r="BE260" s="2" t="s">
        <v>296</v>
      </c>
      <c r="BF260" s="2" t="s">
        <v>296</v>
      </c>
      <c r="BG260" s="2" t="s">
        <v>296</v>
      </c>
      <c r="BH260" s="2">
        <v>0</v>
      </c>
      <c r="BI260" s="2">
        <v>1</v>
      </c>
      <c r="BJ260" s="2" t="s">
        <v>587</v>
      </c>
      <c r="BK260" s="2"/>
      <c r="BL260" s="2"/>
      <c r="BM260" s="2">
        <v>15001</v>
      </c>
      <c r="BN260" s="2">
        <v>0</v>
      </c>
      <c r="BO260" s="2" t="s">
        <v>296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296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296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296</v>
      </c>
      <c r="DD260" s="2" t="s">
        <v>296</v>
      </c>
      <c r="DE260" s="2" t="s">
        <v>296</v>
      </c>
      <c r="DF260" s="2" t="s">
        <v>296</v>
      </c>
      <c r="DG260" s="2" t="s">
        <v>296</v>
      </c>
      <c r="DH260" s="2" t="s">
        <v>296</v>
      </c>
      <c r="DI260" s="2" t="s">
        <v>296</v>
      </c>
      <c r="DJ260" s="2" t="s">
        <v>296</v>
      </c>
      <c r="DK260" s="2" t="s">
        <v>296</v>
      </c>
      <c r="DL260" s="2" t="s">
        <v>296</v>
      </c>
      <c r="DM260" s="2" t="s">
        <v>296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508</v>
      </c>
      <c r="DW260" s="2" t="s">
        <v>508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322</v>
      </c>
      <c r="EH260" s="2">
        <v>0</v>
      </c>
      <c r="EI260" s="2" t="s">
        <v>296</v>
      </c>
      <c r="EJ260" s="2">
        <v>1</v>
      </c>
      <c r="EK260" s="2">
        <v>15001</v>
      </c>
      <c r="EL260" s="2" t="s">
        <v>588</v>
      </c>
      <c r="EM260" s="2" t="s">
        <v>589</v>
      </c>
      <c r="EN260" s="2"/>
      <c r="EO260" s="2" t="s">
        <v>296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325</v>
      </c>
      <c r="FU260" s="2" t="s">
        <v>326</v>
      </c>
      <c r="FV260" s="2"/>
      <c r="FW260" s="2"/>
      <c r="FX260" s="2">
        <v>94.5</v>
      </c>
      <c r="FY260" s="2">
        <v>46.75</v>
      </c>
      <c r="FZ260" s="2"/>
      <c r="GA260" s="2" t="s">
        <v>296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296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584</v>
      </c>
      <c r="F261" t="s">
        <v>585</v>
      </c>
      <c r="G261" t="s">
        <v>586</v>
      </c>
      <c r="H261" t="s">
        <v>508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296</v>
      </c>
      <c r="BE261" t="s">
        <v>296</v>
      </c>
      <c r="BF261" t="s">
        <v>296</v>
      </c>
      <c r="BG261" t="s">
        <v>296</v>
      </c>
      <c r="BH261">
        <v>0</v>
      </c>
      <c r="BI261">
        <v>1</v>
      </c>
      <c r="BJ261" t="s">
        <v>587</v>
      </c>
      <c r="BM261">
        <v>15001</v>
      </c>
      <c r="BN261">
        <v>0</v>
      </c>
      <c r="BO261" t="s">
        <v>327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296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296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296</v>
      </c>
      <c r="DD261" t="s">
        <v>296</v>
      </c>
      <c r="DE261" t="s">
        <v>296</v>
      </c>
      <c r="DF261" t="s">
        <v>296</v>
      </c>
      <c r="DG261" t="s">
        <v>296</v>
      </c>
      <c r="DH261" t="s">
        <v>296</v>
      </c>
      <c r="DI261" t="s">
        <v>296</v>
      </c>
      <c r="DJ261" t="s">
        <v>296</v>
      </c>
      <c r="DK261" t="s">
        <v>296</v>
      </c>
      <c r="DL261" t="s">
        <v>296</v>
      </c>
      <c r="DM261" t="s">
        <v>296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508</v>
      </c>
      <c r="DW261" t="s">
        <v>508</v>
      </c>
      <c r="DX261">
        <v>100</v>
      </c>
      <c r="EE261">
        <v>28159387</v>
      </c>
      <c r="EF261">
        <v>2</v>
      </c>
      <c r="EG261" t="s">
        <v>322</v>
      </c>
      <c r="EH261">
        <v>0</v>
      </c>
      <c r="EI261" t="s">
        <v>296</v>
      </c>
      <c r="EJ261">
        <v>1</v>
      </c>
      <c r="EK261">
        <v>15001</v>
      </c>
      <c r="EL261" t="s">
        <v>588</v>
      </c>
      <c r="EM261" t="s">
        <v>589</v>
      </c>
      <c r="EO261" t="s">
        <v>296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325</v>
      </c>
      <c r="FU261" t="s">
        <v>326</v>
      </c>
      <c r="FX261">
        <v>94.5</v>
      </c>
      <c r="FY261">
        <v>46.75</v>
      </c>
      <c r="GA261" t="s">
        <v>296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296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590</v>
      </c>
      <c r="F262" s="2" t="s">
        <v>591</v>
      </c>
      <c r="G262" s="2" t="s">
        <v>592</v>
      </c>
      <c r="H262" s="2" t="s">
        <v>352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296</v>
      </c>
      <c r="BE262" s="2" t="s">
        <v>296</v>
      </c>
      <c r="BF262" s="2" t="s">
        <v>296</v>
      </c>
      <c r="BG262" s="2" t="s">
        <v>296</v>
      </c>
      <c r="BH262" s="2">
        <v>3</v>
      </c>
      <c r="BI262" s="2">
        <v>1</v>
      </c>
      <c r="BJ262" s="2" t="s">
        <v>593</v>
      </c>
      <c r="BK262" s="2"/>
      <c r="BL262" s="2"/>
      <c r="BM262" s="2">
        <v>500001</v>
      </c>
      <c r="BN262" s="2">
        <v>0</v>
      </c>
      <c r="BO262" s="2" t="s">
        <v>296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296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296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296</v>
      </c>
      <c r="DD262" s="2" t="s">
        <v>296</v>
      </c>
      <c r="DE262" s="2" t="s">
        <v>296</v>
      </c>
      <c r="DF262" s="2" t="s">
        <v>296</v>
      </c>
      <c r="DG262" s="2" t="s">
        <v>296</v>
      </c>
      <c r="DH262" s="2" t="s">
        <v>296</v>
      </c>
      <c r="DI262" s="2" t="s">
        <v>296</v>
      </c>
      <c r="DJ262" s="2" t="s">
        <v>296</v>
      </c>
      <c r="DK262" s="2" t="s">
        <v>296</v>
      </c>
      <c r="DL262" s="2" t="s">
        <v>296</v>
      </c>
      <c r="DM262" s="2" t="s">
        <v>296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352</v>
      </c>
      <c r="DW262" s="2" t="s">
        <v>352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450</v>
      </c>
      <c r="EH262" s="2">
        <v>0</v>
      </c>
      <c r="EI262" s="2" t="s">
        <v>296</v>
      </c>
      <c r="EJ262" s="2">
        <v>1</v>
      </c>
      <c r="EK262" s="2">
        <v>500001</v>
      </c>
      <c r="EL262" s="2" t="s">
        <v>451</v>
      </c>
      <c r="EM262" s="2" t="s">
        <v>452</v>
      </c>
      <c r="EN262" s="2"/>
      <c r="EO262" s="2" t="s">
        <v>296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296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296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590</v>
      </c>
      <c r="F263" t="s">
        <v>591</v>
      </c>
      <c r="G263" t="s">
        <v>592</v>
      </c>
      <c r="H263" t="s">
        <v>352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296</v>
      </c>
      <c r="BE263" t="s">
        <v>296</v>
      </c>
      <c r="BF263" t="s">
        <v>296</v>
      </c>
      <c r="BG263" t="s">
        <v>296</v>
      </c>
      <c r="BH263">
        <v>3</v>
      </c>
      <c r="BI263">
        <v>1</v>
      </c>
      <c r="BJ263" t="s">
        <v>593</v>
      </c>
      <c r="BM263">
        <v>500001</v>
      </c>
      <c r="BN263">
        <v>0</v>
      </c>
      <c r="BO263" t="s">
        <v>327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296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296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296</v>
      </c>
      <c r="DD263" t="s">
        <v>296</v>
      </c>
      <c r="DE263" t="s">
        <v>296</v>
      </c>
      <c r="DF263" t="s">
        <v>296</v>
      </c>
      <c r="DG263" t="s">
        <v>296</v>
      </c>
      <c r="DH263" t="s">
        <v>296</v>
      </c>
      <c r="DI263" t="s">
        <v>296</v>
      </c>
      <c r="DJ263" t="s">
        <v>296</v>
      </c>
      <c r="DK263" t="s">
        <v>296</v>
      </c>
      <c r="DL263" t="s">
        <v>296</v>
      </c>
      <c r="DM263" t="s">
        <v>296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352</v>
      </c>
      <c r="DW263" t="s">
        <v>352</v>
      </c>
      <c r="DX263">
        <v>1000</v>
      </c>
      <c r="EE263">
        <v>28159294</v>
      </c>
      <c r="EF263">
        <v>8</v>
      </c>
      <c r="EG263" t="s">
        <v>450</v>
      </c>
      <c r="EH263">
        <v>0</v>
      </c>
      <c r="EI263" t="s">
        <v>296</v>
      </c>
      <c r="EJ263">
        <v>1</v>
      </c>
      <c r="EK263">
        <v>500001</v>
      </c>
      <c r="EL263" t="s">
        <v>451</v>
      </c>
      <c r="EM263" t="s">
        <v>452</v>
      </c>
      <c r="EO263" t="s">
        <v>296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296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296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387</v>
      </c>
      <c r="H267" s="5" t="s">
        <v>388</v>
      </c>
      <c r="I267" s="5"/>
      <c r="J267" s="5"/>
      <c r="K267" s="5">
        <v>201</v>
      </c>
      <c r="L267" s="5">
        <v>1</v>
      </c>
      <c r="M267" s="5">
        <v>3</v>
      </c>
      <c r="N267" s="5" t="s">
        <v>296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389</v>
      </c>
      <c r="H268" s="5" t="s">
        <v>390</v>
      </c>
      <c r="I268" s="5"/>
      <c r="J268" s="5"/>
      <c r="K268" s="5">
        <v>202</v>
      </c>
      <c r="L268" s="5">
        <v>2</v>
      </c>
      <c r="M268" s="5">
        <v>3</v>
      </c>
      <c r="N268" s="5" t="s">
        <v>296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391</v>
      </c>
      <c r="H269" s="5" t="s">
        <v>392</v>
      </c>
      <c r="I269" s="5"/>
      <c r="J269" s="5"/>
      <c r="K269" s="5">
        <v>222</v>
      </c>
      <c r="L269" s="5">
        <v>3</v>
      </c>
      <c r="M269" s="5">
        <v>3</v>
      </c>
      <c r="N269" s="5" t="s">
        <v>296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393</v>
      </c>
      <c r="H270" s="5" t="s">
        <v>394</v>
      </c>
      <c r="I270" s="5"/>
      <c r="J270" s="5"/>
      <c r="K270" s="5">
        <v>225</v>
      </c>
      <c r="L270" s="5">
        <v>4</v>
      </c>
      <c r="M270" s="5">
        <v>3</v>
      </c>
      <c r="N270" s="5" t="s">
        <v>296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395</v>
      </c>
      <c r="H271" s="5" t="s">
        <v>396</v>
      </c>
      <c r="I271" s="5"/>
      <c r="J271" s="5"/>
      <c r="K271" s="5">
        <v>226</v>
      </c>
      <c r="L271" s="5">
        <v>5</v>
      </c>
      <c r="M271" s="5">
        <v>3</v>
      </c>
      <c r="N271" s="5" t="s">
        <v>296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397</v>
      </c>
      <c r="H272" s="5" t="s">
        <v>398</v>
      </c>
      <c r="I272" s="5"/>
      <c r="J272" s="5"/>
      <c r="K272" s="5">
        <v>227</v>
      </c>
      <c r="L272" s="5">
        <v>6</v>
      </c>
      <c r="M272" s="5">
        <v>3</v>
      </c>
      <c r="N272" s="5" t="s">
        <v>296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399</v>
      </c>
      <c r="H273" s="5" t="s">
        <v>400</v>
      </c>
      <c r="I273" s="5"/>
      <c r="J273" s="5"/>
      <c r="K273" s="5">
        <v>228</v>
      </c>
      <c r="L273" s="5">
        <v>7</v>
      </c>
      <c r="M273" s="5">
        <v>3</v>
      </c>
      <c r="N273" s="5" t="s">
        <v>296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401</v>
      </c>
      <c r="H274" s="5" t="s">
        <v>402</v>
      </c>
      <c r="I274" s="5"/>
      <c r="J274" s="5"/>
      <c r="K274" s="5">
        <v>216</v>
      </c>
      <c r="L274" s="5">
        <v>8</v>
      </c>
      <c r="M274" s="5">
        <v>3</v>
      </c>
      <c r="N274" s="5" t="s">
        <v>296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403</v>
      </c>
      <c r="H275" s="5" t="s">
        <v>404</v>
      </c>
      <c r="I275" s="5"/>
      <c r="J275" s="5"/>
      <c r="K275" s="5">
        <v>223</v>
      </c>
      <c r="L275" s="5">
        <v>9</v>
      </c>
      <c r="M275" s="5">
        <v>3</v>
      </c>
      <c r="N275" s="5" t="s">
        <v>296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405</v>
      </c>
      <c r="H276" s="5" t="s">
        <v>406</v>
      </c>
      <c r="I276" s="5"/>
      <c r="J276" s="5"/>
      <c r="K276" s="5">
        <v>229</v>
      </c>
      <c r="L276" s="5">
        <v>10</v>
      </c>
      <c r="M276" s="5">
        <v>3</v>
      </c>
      <c r="N276" s="5" t="s">
        <v>296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407</v>
      </c>
      <c r="H277" s="5" t="s">
        <v>408</v>
      </c>
      <c r="I277" s="5"/>
      <c r="J277" s="5"/>
      <c r="K277" s="5">
        <v>203</v>
      </c>
      <c r="L277" s="5">
        <v>11</v>
      </c>
      <c r="M277" s="5">
        <v>3</v>
      </c>
      <c r="N277" s="5" t="s">
        <v>296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409</v>
      </c>
      <c r="H278" s="5" t="s">
        <v>410</v>
      </c>
      <c r="I278" s="5"/>
      <c r="J278" s="5"/>
      <c r="K278" s="5">
        <v>231</v>
      </c>
      <c r="L278" s="5">
        <v>12</v>
      </c>
      <c r="M278" s="5">
        <v>3</v>
      </c>
      <c r="N278" s="5" t="s">
        <v>296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411</v>
      </c>
      <c r="H279" s="5" t="s">
        <v>412</v>
      </c>
      <c r="I279" s="5"/>
      <c r="J279" s="5"/>
      <c r="K279" s="5">
        <v>204</v>
      </c>
      <c r="L279" s="5">
        <v>13</v>
      </c>
      <c r="M279" s="5">
        <v>3</v>
      </c>
      <c r="N279" s="5" t="s">
        <v>296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413</v>
      </c>
      <c r="H280" s="5" t="s">
        <v>414</v>
      </c>
      <c r="I280" s="5"/>
      <c r="J280" s="5"/>
      <c r="K280" s="5">
        <v>205</v>
      </c>
      <c r="L280" s="5">
        <v>14</v>
      </c>
      <c r="M280" s="5">
        <v>3</v>
      </c>
      <c r="N280" s="5" t="s">
        <v>296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415</v>
      </c>
      <c r="H281" s="5" t="s">
        <v>416</v>
      </c>
      <c r="I281" s="5"/>
      <c r="J281" s="5"/>
      <c r="K281" s="5">
        <v>232</v>
      </c>
      <c r="L281" s="5">
        <v>15</v>
      </c>
      <c r="M281" s="5">
        <v>3</v>
      </c>
      <c r="N281" s="5" t="s">
        <v>296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417</v>
      </c>
      <c r="H282" s="5" t="s">
        <v>418</v>
      </c>
      <c r="I282" s="5"/>
      <c r="J282" s="5"/>
      <c r="K282" s="5">
        <v>214</v>
      </c>
      <c r="L282" s="5">
        <v>16</v>
      </c>
      <c r="M282" s="5">
        <v>3</v>
      </c>
      <c r="N282" s="5" t="s">
        <v>296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419</v>
      </c>
      <c r="H283" s="5" t="s">
        <v>420</v>
      </c>
      <c r="I283" s="5"/>
      <c r="J283" s="5"/>
      <c r="K283" s="5">
        <v>215</v>
      </c>
      <c r="L283" s="5">
        <v>17</v>
      </c>
      <c r="M283" s="5">
        <v>3</v>
      </c>
      <c r="N283" s="5" t="s">
        <v>296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421</v>
      </c>
      <c r="H284" s="5" t="s">
        <v>422</v>
      </c>
      <c r="I284" s="5"/>
      <c r="J284" s="5"/>
      <c r="K284" s="5">
        <v>217</v>
      </c>
      <c r="L284" s="5">
        <v>18</v>
      </c>
      <c r="M284" s="5">
        <v>3</v>
      </c>
      <c r="N284" s="5" t="s">
        <v>296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423</v>
      </c>
      <c r="H285" s="5" t="s">
        <v>424</v>
      </c>
      <c r="I285" s="5"/>
      <c r="J285" s="5"/>
      <c r="K285" s="5">
        <v>230</v>
      </c>
      <c r="L285" s="5">
        <v>19</v>
      </c>
      <c r="M285" s="5">
        <v>3</v>
      </c>
      <c r="N285" s="5" t="s">
        <v>296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425</v>
      </c>
      <c r="H286" s="5" t="s">
        <v>426</v>
      </c>
      <c r="I286" s="5"/>
      <c r="J286" s="5"/>
      <c r="K286" s="5">
        <v>206</v>
      </c>
      <c r="L286" s="5">
        <v>20</v>
      </c>
      <c r="M286" s="5">
        <v>3</v>
      </c>
      <c r="N286" s="5" t="s">
        <v>296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427</v>
      </c>
      <c r="H287" s="5" t="s">
        <v>428</v>
      </c>
      <c r="I287" s="5"/>
      <c r="J287" s="5"/>
      <c r="K287" s="5">
        <v>207</v>
      </c>
      <c r="L287" s="5">
        <v>21</v>
      </c>
      <c r="M287" s="5">
        <v>3</v>
      </c>
      <c r="N287" s="5" t="s">
        <v>296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429</v>
      </c>
      <c r="H288" s="5" t="s">
        <v>430</v>
      </c>
      <c r="I288" s="5"/>
      <c r="J288" s="5"/>
      <c r="K288" s="5">
        <v>208</v>
      </c>
      <c r="L288" s="5">
        <v>22</v>
      </c>
      <c r="M288" s="5">
        <v>3</v>
      </c>
      <c r="N288" s="5" t="s">
        <v>296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431</v>
      </c>
      <c r="H289" s="5" t="s">
        <v>432</v>
      </c>
      <c r="I289" s="5"/>
      <c r="J289" s="5"/>
      <c r="K289" s="5">
        <v>209</v>
      </c>
      <c r="L289" s="5">
        <v>23</v>
      </c>
      <c r="M289" s="5">
        <v>3</v>
      </c>
      <c r="N289" s="5" t="s">
        <v>296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433</v>
      </c>
      <c r="H290" s="5" t="s">
        <v>434</v>
      </c>
      <c r="I290" s="5"/>
      <c r="J290" s="5"/>
      <c r="K290" s="5">
        <v>210</v>
      </c>
      <c r="L290" s="5">
        <v>24</v>
      </c>
      <c r="M290" s="5">
        <v>3</v>
      </c>
      <c r="N290" s="5" t="s">
        <v>296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435</v>
      </c>
      <c r="H291" s="5" t="s">
        <v>436</v>
      </c>
      <c r="I291" s="5"/>
      <c r="J291" s="5"/>
      <c r="K291" s="5">
        <v>211</v>
      </c>
      <c r="L291" s="5">
        <v>25</v>
      </c>
      <c r="M291" s="5">
        <v>3</v>
      </c>
      <c r="N291" s="5" t="s">
        <v>296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437</v>
      </c>
      <c r="H292" s="5" t="s">
        <v>438</v>
      </c>
      <c r="I292" s="5"/>
      <c r="J292" s="5"/>
      <c r="K292" s="5">
        <v>224</v>
      </c>
      <c r="L292" s="5">
        <v>26</v>
      </c>
      <c r="M292" s="5">
        <v>3</v>
      </c>
      <c r="N292" s="5" t="s">
        <v>296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387</v>
      </c>
      <c r="H296" s="5" t="s">
        <v>388</v>
      </c>
      <c r="I296" s="5"/>
      <c r="J296" s="5"/>
      <c r="K296" s="5">
        <v>201</v>
      </c>
      <c r="L296" s="5">
        <v>1</v>
      </c>
      <c r="M296" s="5">
        <v>3</v>
      </c>
      <c r="N296" s="5" t="s">
        <v>296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389</v>
      </c>
      <c r="H297" s="5" t="s">
        <v>390</v>
      </c>
      <c r="I297" s="5"/>
      <c r="J297" s="5"/>
      <c r="K297" s="5">
        <v>202</v>
      </c>
      <c r="L297" s="5">
        <v>2</v>
      </c>
      <c r="M297" s="5">
        <v>3</v>
      </c>
      <c r="N297" s="5" t="s">
        <v>296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391</v>
      </c>
      <c r="H298" s="5" t="s">
        <v>392</v>
      </c>
      <c r="I298" s="5"/>
      <c r="J298" s="5"/>
      <c r="K298" s="5">
        <v>222</v>
      </c>
      <c r="L298" s="5">
        <v>3</v>
      </c>
      <c r="M298" s="5">
        <v>3</v>
      </c>
      <c r="N298" s="5" t="s">
        <v>296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393</v>
      </c>
      <c r="H299" s="5" t="s">
        <v>394</v>
      </c>
      <c r="I299" s="5"/>
      <c r="J299" s="5"/>
      <c r="K299" s="5">
        <v>225</v>
      </c>
      <c r="L299" s="5">
        <v>4</v>
      </c>
      <c r="M299" s="5">
        <v>3</v>
      </c>
      <c r="N299" s="5" t="s">
        <v>296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395</v>
      </c>
      <c r="H300" s="5" t="s">
        <v>396</v>
      </c>
      <c r="I300" s="5"/>
      <c r="J300" s="5"/>
      <c r="K300" s="5">
        <v>226</v>
      </c>
      <c r="L300" s="5">
        <v>5</v>
      </c>
      <c r="M300" s="5">
        <v>3</v>
      </c>
      <c r="N300" s="5" t="s">
        <v>296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397</v>
      </c>
      <c r="H301" s="5" t="s">
        <v>398</v>
      </c>
      <c r="I301" s="5"/>
      <c r="J301" s="5"/>
      <c r="K301" s="5">
        <v>227</v>
      </c>
      <c r="L301" s="5">
        <v>6</v>
      </c>
      <c r="M301" s="5">
        <v>3</v>
      </c>
      <c r="N301" s="5" t="s">
        <v>296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399</v>
      </c>
      <c r="H302" s="5" t="s">
        <v>400</v>
      </c>
      <c r="I302" s="5"/>
      <c r="J302" s="5"/>
      <c r="K302" s="5">
        <v>228</v>
      </c>
      <c r="L302" s="5">
        <v>7</v>
      </c>
      <c r="M302" s="5">
        <v>3</v>
      </c>
      <c r="N302" s="5" t="s">
        <v>296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401</v>
      </c>
      <c r="H303" s="5" t="s">
        <v>402</v>
      </c>
      <c r="I303" s="5"/>
      <c r="J303" s="5"/>
      <c r="K303" s="5">
        <v>216</v>
      </c>
      <c r="L303" s="5">
        <v>8</v>
      </c>
      <c r="M303" s="5">
        <v>3</v>
      </c>
      <c r="N303" s="5" t="s">
        <v>296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403</v>
      </c>
      <c r="H304" s="5" t="s">
        <v>404</v>
      </c>
      <c r="I304" s="5"/>
      <c r="J304" s="5"/>
      <c r="K304" s="5">
        <v>223</v>
      </c>
      <c r="L304" s="5">
        <v>9</v>
      </c>
      <c r="M304" s="5">
        <v>3</v>
      </c>
      <c r="N304" s="5" t="s">
        <v>296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405</v>
      </c>
      <c r="H305" s="5" t="s">
        <v>406</v>
      </c>
      <c r="I305" s="5"/>
      <c r="J305" s="5"/>
      <c r="K305" s="5">
        <v>229</v>
      </c>
      <c r="L305" s="5">
        <v>10</v>
      </c>
      <c r="M305" s="5">
        <v>3</v>
      </c>
      <c r="N305" s="5" t="s">
        <v>296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407</v>
      </c>
      <c r="H306" s="5" t="s">
        <v>408</v>
      </c>
      <c r="I306" s="5"/>
      <c r="J306" s="5"/>
      <c r="K306" s="5">
        <v>203</v>
      </c>
      <c r="L306" s="5">
        <v>11</v>
      </c>
      <c r="M306" s="5">
        <v>3</v>
      </c>
      <c r="N306" s="5" t="s">
        <v>296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409</v>
      </c>
      <c r="H307" s="5" t="s">
        <v>410</v>
      </c>
      <c r="I307" s="5"/>
      <c r="J307" s="5"/>
      <c r="K307" s="5">
        <v>231</v>
      </c>
      <c r="L307" s="5">
        <v>12</v>
      </c>
      <c r="M307" s="5">
        <v>3</v>
      </c>
      <c r="N307" s="5" t="s">
        <v>296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411</v>
      </c>
      <c r="H308" s="5" t="s">
        <v>412</v>
      </c>
      <c r="I308" s="5"/>
      <c r="J308" s="5"/>
      <c r="K308" s="5">
        <v>204</v>
      </c>
      <c r="L308" s="5">
        <v>13</v>
      </c>
      <c r="M308" s="5">
        <v>3</v>
      </c>
      <c r="N308" s="5" t="s">
        <v>296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413</v>
      </c>
      <c r="H309" s="5" t="s">
        <v>414</v>
      </c>
      <c r="I309" s="5"/>
      <c r="J309" s="5"/>
      <c r="K309" s="5">
        <v>205</v>
      </c>
      <c r="L309" s="5">
        <v>14</v>
      </c>
      <c r="M309" s="5">
        <v>3</v>
      </c>
      <c r="N309" s="5" t="s">
        <v>296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415</v>
      </c>
      <c r="H310" s="5" t="s">
        <v>416</v>
      </c>
      <c r="I310" s="5"/>
      <c r="J310" s="5"/>
      <c r="K310" s="5">
        <v>232</v>
      </c>
      <c r="L310" s="5">
        <v>15</v>
      </c>
      <c r="M310" s="5">
        <v>3</v>
      </c>
      <c r="N310" s="5" t="s">
        <v>296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417</v>
      </c>
      <c r="H311" s="5" t="s">
        <v>418</v>
      </c>
      <c r="I311" s="5"/>
      <c r="J311" s="5"/>
      <c r="K311" s="5">
        <v>214</v>
      </c>
      <c r="L311" s="5">
        <v>16</v>
      </c>
      <c r="M311" s="5">
        <v>3</v>
      </c>
      <c r="N311" s="5" t="s">
        <v>296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419</v>
      </c>
      <c r="H312" s="5" t="s">
        <v>420</v>
      </c>
      <c r="I312" s="5"/>
      <c r="J312" s="5"/>
      <c r="K312" s="5">
        <v>215</v>
      </c>
      <c r="L312" s="5">
        <v>17</v>
      </c>
      <c r="M312" s="5">
        <v>3</v>
      </c>
      <c r="N312" s="5" t="s">
        <v>296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421</v>
      </c>
      <c r="H313" s="5" t="s">
        <v>422</v>
      </c>
      <c r="I313" s="5"/>
      <c r="J313" s="5"/>
      <c r="K313" s="5">
        <v>217</v>
      </c>
      <c r="L313" s="5">
        <v>18</v>
      </c>
      <c r="M313" s="5">
        <v>3</v>
      </c>
      <c r="N313" s="5" t="s">
        <v>296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423</v>
      </c>
      <c r="H314" s="5" t="s">
        <v>424</v>
      </c>
      <c r="I314" s="5"/>
      <c r="J314" s="5"/>
      <c r="K314" s="5">
        <v>230</v>
      </c>
      <c r="L314" s="5">
        <v>19</v>
      </c>
      <c r="M314" s="5">
        <v>3</v>
      </c>
      <c r="N314" s="5" t="s">
        <v>296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425</v>
      </c>
      <c r="H315" s="5" t="s">
        <v>426</v>
      </c>
      <c r="I315" s="5"/>
      <c r="J315" s="5"/>
      <c r="K315" s="5">
        <v>206</v>
      </c>
      <c r="L315" s="5">
        <v>20</v>
      </c>
      <c r="M315" s="5">
        <v>3</v>
      </c>
      <c r="N315" s="5" t="s">
        <v>296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427</v>
      </c>
      <c r="H316" s="5" t="s">
        <v>428</v>
      </c>
      <c r="I316" s="5"/>
      <c r="J316" s="5"/>
      <c r="K316" s="5">
        <v>207</v>
      </c>
      <c r="L316" s="5">
        <v>21</v>
      </c>
      <c r="M316" s="5">
        <v>3</v>
      </c>
      <c r="N316" s="5" t="s">
        <v>296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429</v>
      </c>
      <c r="H317" s="5" t="s">
        <v>430</v>
      </c>
      <c r="I317" s="5"/>
      <c r="J317" s="5"/>
      <c r="K317" s="5">
        <v>208</v>
      </c>
      <c r="L317" s="5">
        <v>22</v>
      </c>
      <c r="M317" s="5">
        <v>3</v>
      </c>
      <c r="N317" s="5" t="s">
        <v>296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431</v>
      </c>
      <c r="H318" s="5" t="s">
        <v>432</v>
      </c>
      <c r="I318" s="5"/>
      <c r="J318" s="5"/>
      <c r="K318" s="5">
        <v>209</v>
      </c>
      <c r="L318" s="5">
        <v>23</v>
      </c>
      <c r="M318" s="5">
        <v>3</v>
      </c>
      <c r="N318" s="5" t="s">
        <v>296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433</v>
      </c>
      <c r="H319" s="5" t="s">
        <v>434</v>
      </c>
      <c r="I319" s="5"/>
      <c r="J319" s="5"/>
      <c r="K319" s="5">
        <v>210</v>
      </c>
      <c r="L319" s="5">
        <v>24</v>
      </c>
      <c r="M319" s="5">
        <v>3</v>
      </c>
      <c r="N319" s="5" t="s">
        <v>296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435</v>
      </c>
      <c r="H320" s="5" t="s">
        <v>436</v>
      </c>
      <c r="I320" s="5"/>
      <c r="J320" s="5"/>
      <c r="K320" s="5">
        <v>211</v>
      </c>
      <c r="L320" s="5">
        <v>25</v>
      </c>
      <c r="M320" s="5">
        <v>3</v>
      </c>
      <c r="N320" s="5" t="s">
        <v>296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437</v>
      </c>
      <c r="H321" s="5" t="s">
        <v>438</v>
      </c>
      <c r="I321" s="5"/>
      <c r="J321" s="5"/>
      <c r="K321" s="5">
        <v>224</v>
      </c>
      <c r="L321" s="5">
        <v>26</v>
      </c>
      <c r="M321" s="5">
        <v>3</v>
      </c>
      <c r="N321" s="5" t="s">
        <v>296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594</v>
      </c>
      <c r="G323" s="1" t="s">
        <v>595</v>
      </c>
      <c r="H323" s="1" t="s">
        <v>296</v>
      </c>
      <c r="I323" s="1">
        <v>0</v>
      </c>
      <c r="J323" s="1" t="s">
        <v>296</v>
      </c>
      <c r="K323" s="1">
        <v>-1</v>
      </c>
      <c r="L323" s="1" t="s">
        <v>296</v>
      </c>
      <c r="M323" s="1"/>
      <c r="N323" s="1"/>
      <c r="O323" s="1"/>
      <c r="P323" s="1"/>
      <c r="Q323" s="1"/>
      <c r="R323" s="1"/>
      <c r="S323" s="1"/>
      <c r="T323" s="1"/>
      <c r="U323" s="1" t="s">
        <v>296</v>
      </c>
      <c r="V323" s="1">
        <v>7</v>
      </c>
      <c r="W323" s="1"/>
      <c r="X323" s="1"/>
      <c r="Y323" s="1"/>
      <c r="Z323" s="1"/>
      <c r="AA323" s="1"/>
      <c r="AB323" s="1" t="s">
        <v>296</v>
      </c>
      <c r="AC323" s="1" t="s">
        <v>296</v>
      </c>
      <c r="AD323" s="1" t="s">
        <v>296</v>
      </c>
      <c r="AE323" s="1" t="s">
        <v>296</v>
      </c>
      <c r="AF323" s="1" t="s">
        <v>296</v>
      </c>
      <c r="AG323" s="1" t="s">
        <v>296</v>
      </c>
      <c r="AH323" s="1"/>
      <c r="AI323" s="1"/>
      <c r="AJ323" s="1"/>
      <c r="AK323" s="1"/>
      <c r="AL323" s="1"/>
      <c r="AM323" s="1"/>
      <c r="AN323" s="1"/>
      <c r="AO323" s="1"/>
      <c r="AP323" s="1" t="s">
        <v>296</v>
      </c>
      <c r="AQ323" s="1" t="s">
        <v>296</v>
      </c>
      <c r="AR323" s="1" t="s">
        <v>296</v>
      </c>
      <c r="AS323" s="1"/>
      <c r="AT323" s="1"/>
      <c r="AU323" s="1"/>
      <c r="AV323" s="1"/>
      <c r="AW323" s="1"/>
      <c r="AX323" s="1"/>
      <c r="AY323" s="1"/>
      <c r="AZ323" s="1" t="s">
        <v>296</v>
      </c>
      <c r="BA323" s="1"/>
      <c r="BB323" s="1" t="s">
        <v>296</v>
      </c>
      <c r="BC323" s="1" t="s">
        <v>296</v>
      </c>
      <c r="BD323" s="1" t="s">
        <v>296</v>
      </c>
      <c r="BE323" s="1" t="s">
        <v>296</v>
      </c>
      <c r="BF323" s="1" t="s">
        <v>296</v>
      </c>
      <c r="BG323" s="1" t="s">
        <v>296</v>
      </c>
      <c r="BH323" s="1" t="s">
        <v>296</v>
      </c>
      <c r="BI323" s="1" t="s">
        <v>296</v>
      </c>
      <c r="BJ323" s="1" t="s">
        <v>296</v>
      </c>
      <c r="BK323" s="1" t="s">
        <v>296</v>
      </c>
      <c r="BL323" s="1" t="s">
        <v>296</v>
      </c>
      <c r="BM323" s="1" t="s">
        <v>296</v>
      </c>
      <c r="BN323" s="1" t="s">
        <v>296</v>
      </c>
      <c r="BO323" s="1" t="s">
        <v>296</v>
      </c>
      <c r="BP323" s="1" t="s">
        <v>296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296</v>
      </c>
      <c r="CJ323" s="1" t="s">
        <v>296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296</v>
      </c>
      <c r="G327" s="2" t="s">
        <v>314</v>
      </c>
      <c r="H327" s="2" t="s">
        <v>296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317</v>
      </c>
      <c r="F328" s="2" t="s">
        <v>596</v>
      </c>
      <c r="G328" s="2" t="s">
        <v>597</v>
      </c>
      <c r="H328" s="2" t="s">
        <v>598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296</v>
      </c>
      <c r="BE328" s="2" t="s">
        <v>296</v>
      </c>
      <c r="BF328" s="2" t="s">
        <v>296</v>
      </c>
      <c r="BG328" s="2" t="s">
        <v>296</v>
      </c>
      <c r="BH328" s="2">
        <v>0</v>
      </c>
      <c r="BI328" s="2">
        <v>4</v>
      </c>
      <c r="BJ328" s="2" t="s">
        <v>599</v>
      </c>
      <c r="BK328" s="2"/>
      <c r="BL328" s="2"/>
      <c r="BM328" s="2">
        <v>200001</v>
      </c>
      <c r="BN328" s="2">
        <v>0</v>
      </c>
      <c r="BO328" s="2" t="s">
        <v>296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296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602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296</v>
      </c>
      <c r="DD328" s="2" t="s">
        <v>296</v>
      </c>
      <c r="DE328" s="2" t="s">
        <v>296</v>
      </c>
      <c r="DF328" s="2" t="s">
        <v>296</v>
      </c>
      <c r="DG328" s="2" t="s">
        <v>603</v>
      </c>
      <c r="DH328" s="2" t="s">
        <v>296</v>
      </c>
      <c r="DI328" s="2" t="s">
        <v>603</v>
      </c>
      <c r="DJ328" s="2" t="s">
        <v>296</v>
      </c>
      <c r="DK328" s="2" t="s">
        <v>296</v>
      </c>
      <c r="DL328" s="2" t="s">
        <v>296</v>
      </c>
      <c r="DM328" s="2" t="s">
        <v>296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598</v>
      </c>
      <c r="DW328" s="2" t="s">
        <v>598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604</v>
      </c>
      <c r="EH328" s="2">
        <v>0</v>
      </c>
      <c r="EI328" s="2" t="s">
        <v>296</v>
      </c>
      <c r="EJ328" s="2">
        <v>4</v>
      </c>
      <c r="EK328" s="2">
        <v>200001</v>
      </c>
      <c r="EL328" s="2" t="s">
        <v>605</v>
      </c>
      <c r="EM328" s="2" t="s">
        <v>606</v>
      </c>
      <c r="EN328" s="2"/>
      <c r="EO328" s="2" t="s">
        <v>607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296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296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317</v>
      </c>
      <c r="F329" t="s">
        <v>596</v>
      </c>
      <c r="G329" t="s">
        <v>597</v>
      </c>
      <c r="H329" t="s">
        <v>598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296</v>
      </c>
      <c r="BE329" t="s">
        <v>296</v>
      </c>
      <c r="BF329" t="s">
        <v>296</v>
      </c>
      <c r="BG329" t="s">
        <v>296</v>
      </c>
      <c r="BH329">
        <v>0</v>
      </c>
      <c r="BI329">
        <v>4</v>
      </c>
      <c r="BJ329" t="s">
        <v>599</v>
      </c>
      <c r="BM329">
        <v>200001</v>
      </c>
      <c r="BN329">
        <v>0</v>
      </c>
      <c r="BO329" t="s">
        <v>327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296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602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296</v>
      </c>
      <c r="DD329" t="s">
        <v>296</v>
      </c>
      <c r="DE329" t="s">
        <v>296</v>
      </c>
      <c r="DF329" t="s">
        <v>296</v>
      </c>
      <c r="DG329" t="s">
        <v>603</v>
      </c>
      <c r="DH329" t="s">
        <v>296</v>
      </c>
      <c r="DI329" t="s">
        <v>603</v>
      </c>
      <c r="DJ329" t="s">
        <v>296</v>
      </c>
      <c r="DK329" t="s">
        <v>296</v>
      </c>
      <c r="DL329" t="s">
        <v>296</v>
      </c>
      <c r="DM329" t="s">
        <v>296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598</v>
      </c>
      <c r="DW329" t="s">
        <v>598</v>
      </c>
      <c r="DX329">
        <v>1</v>
      </c>
      <c r="EE329">
        <v>28159286</v>
      </c>
      <c r="EF329">
        <v>4</v>
      </c>
      <c r="EG329" t="s">
        <v>604</v>
      </c>
      <c r="EH329">
        <v>0</v>
      </c>
      <c r="EI329" t="s">
        <v>296</v>
      </c>
      <c r="EJ329">
        <v>4</v>
      </c>
      <c r="EK329">
        <v>200001</v>
      </c>
      <c r="EL329" t="s">
        <v>605</v>
      </c>
      <c r="EM329" t="s">
        <v>606</v>
      </c>
      <c r="EO329" t="s">
        <v>607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296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296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387</v>
      </c>
      <c r="H333" s="5" t="s">
        <v>388</v>
      </c>
      <c r="I333" s="5"/>
      <c r="J333" s="5"/>
      <c r="K333" s="5">
        <v>201</v>
      </c>
      <c r="L333" s="5">
        <v>1</v>
      </c>
      <c r="M333" s="5">
        <v>3</v>
      </c>
      <c r="N333" s="5" t="s">
        <v>296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389</v>
      </c>
      <c r="H334" s="5" t="s">
        <v>390</v>
      </c>
      <c r="I334" s="5"/>
      <c r="J334" s="5"/>
      <c r="K334" s="5">
        <v>202</v>
      </c>
      <c r="L334" s="5">
        <v>2</v>
      </c>
      <c r="M334" s="5">
        <v>3</v>
      </c>
      <c r="N334" s="5" t="s">
        <v>296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391</v>
      </c>
      <c r="H335" s="5" t="s">
        <v>392</v>
      </c>
      <c r="I335" s="5"/>
      <c r="J335" s="5"/>
      <c r="K335" s="5">
        <v>222</v>
      </c>
      <c r="L335" s="5">
        <v>3</v>
      </c>
      <c r="M335" s="5">
        <v>3</v>
      </c>
      <c r="N335" s="5" t="s">
        <v>296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393</v>
      </c>
      <c r="H336" s="5" t="s">
        <v>394</v>
      </c>
      <c r="I336" s="5"/>
      <c r="J336" s="5"/>
      <c r="K336" s="5">
        <v>225</v>
      </c>
      <c r="L336" s="5">
        <v>4</v>
      </c>
      <c r="M336" s="5">
        <v>3</v>
      </c>
      <c r="N336" s="5" t="s">
        <v>296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395</v>
      </c>
      <c r="H337" s="5" t="s">
        <v>396</v>
      </c>
      <c r="I337" s="5"/>
      <c r="J337" s="5"/>
      <c r="K337" s="5">
        <v>226</v>
      </c>
      <c r="L337" s="5">
        <v>5</v>
      </c>
      <c r="M337" s="5">
        <v>3</v>
      </c>
      <c r="N337" s="5" t="s">
        <v>296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397</v>
      </c>
      <c r="H338" s="5" t="s">
        <v>398</v>
      </c>
      <c r="I338" s="5"/>
      <c r="J338" s="5"/>
      <c r="K338" s="5">
        <v>227</v>
      </c>
      <c r="L338" s="5">
        <v>6</v>
      </c>
      <c r="M338" s="5">
        <v>3</v>
      </c>
      <c r="N338" s="5" t="s">
        <v>296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399</v>
      </c>
      <c r="H339" s="5" t="s">
        <v>400</v>
      </c>
      <c r="I339" s="5"/>
      <c r="J339" s="5"/>
      <c r="K339" s="5">
        <v>228</v>
      </c>
      <c r="L339" s="5">
        <v>7</v>
      </c>
      <c r="M339" s="5">
        <v>3</v>
      </c>
      <c r="N339" s="5" t="s">
        <v>296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401</v>
      </c>
      <c r="H340" s="5" t="s">
        <v>402</v>
      </c>
      <c r="I340" s="5"/>
      <c r="J340" s="5"/>
      <c r="K340" s="5">
        <v>216</v>
      </c>
      <c r="L340" s="5">
        <v>8</v>
      </c>
      <c r="M340" s="5">
        <v>3</v>
      </c>
      <c r="N340" s="5" t="s">
        <v>296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403</v>
      </c>
      <c r="H341" s="5" t="s">
        <v>404</v>
      </c>
      <c r="I341" s="5"/>
      <c r="J341" s="5"/>
      <c r="K341" s="5">
        <v>223</v>
      </c>
      <c r="L341" s="5">
        <v>9</v>
      </c>
      <c r="M341" s="5">
        <v>3</v>
      </c>
      <c r="N341" s="5" t="s">
        <v>296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405</v>
      </c>
      <c r="H342" s="5" t="s">
        <v>406</v>
      </c>
      <c r="I342" s="5"/>
      <c r="J342" s="5"/>
      <c r="K342" s="5">
        <v>229</v>
      </c>
      <c r="L342" s="5">
        <v>10</v>
      </c>
      <c r="M342" s="5">
        <v>3</v>
      </c>
      <c r="N342" s="5" t="s">
        <v>296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407</v>
      </c>
      <c r="H343" s="5" t="s">
        <v>408</v>
      </c>
      <c r="I343" s="5"/>
      <c r="J343" s="5"/>
      <c r="K343" s="5">
        <v>203</v>
      </c>
      <c r="L343" s="5">
        <v>11</v>
      </c>
      <c r="M343" s="5">
        <v>3</v>
      </c>
      <c r="N343" s="5" t="s">
        <v>296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409</v>
      </c>
      <c r="H344" s="5" t="s">
        <v>410</v>
      </c>
      <c r="I344" s="5"/>
      <c r="J344" s="5"/>
      <c r="K344" s="5">
        <v>231</v>
      </c>
      <c r="L344" s="5">
        <v>12</v>
      </c>
      <c r="M344" s="5">
        <v>3</v>
      </c>
      <c r="N344" s="5" t="s">
        <v>296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411</v>
      </c>
      <c r="H345" s="5" t="s">
        <v>412</v>
      </c>
      <c r="I345" s="5"/>
      <c r="J345" s="5"/>
      <c r="K345" s="5">
        <v>204</v>
      </c>
      <c r="L345" s="5">
        <v>13</v>
      </c>
      <c r="M345" s="5">
        <v>3</v>
      </c>
      <c r="N345" s="5" t="s">
        <v>296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413</v>
      </c>
      <c r="H346" s="5" t="s">
        <v>414</v>
      </c>
      <c r="I346" s="5"/>
      <c r="J346" s="5"/>
      <c r="K346" s="5">
        <v>205</v>
      </c>
      <c r="L346" s="5">
        <v>14</v>
      </c>
      <c r="M346" s="5">
        <v>3</v>
      </c>
      <c r="N346" s="5" t="s">
        <v>296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415</v>
      </c>
      <c r="H347" s="5" t="s">
        <v>416</v>
      </c>
      <c r="I347" s="5"/>
      <c r="J347" s="5"/>
      <c r="K347" s="5">
        <v>232</v>
      </c>
      <c r="L347" s="5">
        <v>15</v>
      </c>
      <c r="M347" s="5">
        <v>3</v>
      </c>
      <c r="N347" s="5" t="s">
        <v>296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417</v>
      </c>
      <c r="H348" s="5" t="s">
        <v>418</v>
      </c>
      <c r="I348" s="5"/>
      <c r="J348" s="5"/>
      <c r="K348" s="5">
        <v>214</v>
      </c>
      <c r="L348" s="5">
        <v>16</v>
      </c>
      <c r="M348" s="5">
        <v>3</v>
      </c>
      <c r="N348" s="5" t="s">
        <v>296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419</v>
      </c>
      <c r="H349" s="5" t="s">
        <v>420</v>
      </c>
      <c r="I349" s="5"/>
      <c r="J349" s="5"/>
      <c r="K349" s="5">
        <v>215</v>
      </c>
      <c r="L349" s="5">
        <v>17</v>
      </c>
      <c r="M349" s="5">
        <v>3</v>
      </c>
      <c r="N349" s="5" t="s">
        <v>296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0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421</v>
      </c>
      <c r="H350" s="5" t="s">
        <v>422</v>
      </c>
      <c r="I350" s="5"/>
      <c r="J350" s="5"/>
      <c r="K350" s="5">
        <v>217</v>
      </c>
      <c r="L350" s="5">
        <v>18</v>
      </c>
      <c r="M350" s="5">
        <v>3</v>
      </c>
      <c r="N350" s="5" t="s">
        <v>296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423</v>
      </c>
      <c r="H351" s="5" t="s">
        <v>424</v>
      </c>
      <c r="I351" s="5"/>
      <c r="J351" s="5"/>
      <c r="K351" s="5">
        <v>230</v>
      </c>
      <c r="L351" s="5">
        <v>19</v>
      </c>
      <c r="M351" s="5">
        <v>3</v>
      </c>
      <c r="N351" s="5" t="s">
        <v>296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425</v>
      </c>
      <c r="H352" s="5" t="s">
        <v>426</v>
      </c>
      <c r="I352" s="5"/>
      <c r="J352" s="5"/>
      <c r="K352" s="5">
        <v>206</v>
      </c>
      <c r="L352" s="5">
        <v>20</v>
      </c>
      <c r="M352" s="5">
        <v>3</v>
      </c>
      <c r="N352" s="5" t="s">
        <v>296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0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427</v>
      </c>
      <c r="H353" s="5" t="s">
        <v>428</v>
      </c>
      <c r="I353" s="5"/>
      <c r="J353" s="5"/>
      <c r="K353" s="5">
        <v>207</v>
      </c>
      <c r="L353" s="5">
        <v>21</v>
      </c>
      <c r="M353" s="5">
        <v>3</v>
      </c>
      <c r="N353" s="5" t="s">
        <v>296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429</v>
      </c>
      <c r="H354" s="5" t="s">
        <v>430</v>
      </c>
      <c r="I354" s="5"/>
      <c r="J354" s="5"/>
      <c r="K354" s="5">
        <v>208</v>
      </c>
      <c r="L354" s="5">
        <v>22</v>
      </c>
      <c r="M354" s="5">
        <v>3</v>
      </c>
      <c r="N354" s="5" t="s">
        <v>296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431</v>
      </c>
      <c r="H355" s="5" t="s">
        <v>432</v>
      </c>
      <c r="I355" s="5"/>
      <c r="J355" s="5"/>
      <c r="K355" s="5">
        <v>209</v>
      </c>
      <c r="L355" s="5">
        <v>23</v>
      </c>
      <c r="M355" s="5">
        <v>3</v>
      </c>
      <c r="N355" s="5" t="s">
        <v>296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0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433</v>
      </c>
      <c r="H356" s="5" t="s">
        <v>434</v>
      </c>
      <c r="I356" s="5"/>
      <c r="J356" s="5"/>
      <c r="K356" s="5">
        <v>210</v>
      </c>
      <c r="L356" s="5">
        <v>24</v>
      </c>
      <c r="M356" s="5">
        <v>3</v>
      </c>
      <c r="N356" s="5" t="s">
        <v>296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0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435</v>
      </c>
      <c r="H357" s="5" t="s">
        <v>436</v>
      </c>
      <c r="I357" s="5"/>
      <c r="J357" s="5"/>
      <c r="K357" s="5">
        <v>211</v>
      </c>
      <c r="L357" s="5">
        <v>25</v>
      </c>
      <c r="M357" s="5">
        <v>3</v>
      </c>
      <c r="N357" s="5" t="s">
        <v>296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0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437</v>
      </c>
      <c r="H358" s="5" t="s">
        <v>438</v>
      </c>
      <c r="I358" s="5"/>
      <c r="J358" s="5"/>
      <c r="K358" s="5">
        <v>224</v>
      </c>
      <c r="L358" s="5">
        <v>26</v>
      </c>
      <c r="M358" s="5">
        <v>3</v>
      </c>
      <c r="N358" s="5" t="s">
        <v>296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387</v>
      </c>
      <c r="H362" s="5" t="s">
        <v>388</v>
      </c>
      <c r="I362" s="5"/>
      <c r="J362" s="5"/>
      <c r="K362" s="5">
        <v>201</v>
      </c>
      <c r="L362" s="5">
        <v>1</v>
      </c>
      <c r="M362" s="5">
        <v>3</v>
      </c>
      <c r="N362" s="5" t="s">
        <v>296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389</v>
      </c>
      <c r="H363" s="5" t="s">
        <v>390</v>
      </c>
      <c r="I363" s="5"/>
      <c r="J363" s="5"/>
      <c r="K363" s="5">
        <v>202</v>
      </c>
      <c r="L363" s="5">
        <v>2</v>
      </c>
      <c r="M363" s="5">
        <v>3</v>
      </c>
      <c r="N363" s="5" t="s">
        <v>296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391</v>
      </c>
      <c r="H364" s="5" t="s">
        <v>392</v>
      </c>
      <c r="I364" s="5"/>
      <c r="J364" s="5"/>
      <c r="K364" s="5">
        <v>222</v>
      </c>
      <c r="L364" s="5">
        <v>3</v>
      </c>
      <c r="M364" s="5">
        <v>3</v>
      </c>
      <c r="N364" s="5" t="s">
        <v>296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393</v>
      </c>
      <c r="H365" s="5" t="s">
        <v>394</v>
      </c>
      <c r="I365" s="5"/>
      <c r="J365" s="5"/>
      <c r="K365" s="5">
        <v>225</v>
      </c>
      <c r="L365" s="5">
        <v>4</v>
      </c>
      <c r="M365" s="5">
        <v>3</v>
      </c>
      <c r="N365" s="5" t="s">
        <v>296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395</v>
      </c>
      <c r="H366" s="5" t="s">
        <v>396</v>
      </c>
      <c r="I366" s="5"/>
      <c r="J366" s="5"/>
      <c r="K366" s="5">
        <v>226</v>
      </c>
      <c r="L366" s="5">
        <v>5</v>
      </c>
      <c r="M366" s="5">
        <v>3</v>
      </c>
      <c r="N366" s="5" t="s">
        <v>296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397</v>
      </c>
      <c r="H367" s="5" t="s">
        <v>398</v>
      </c>
      <c r="I367" s="5"/>
      <c r="J367" s="5"/>
      <c r="K367" s="5">
        <v>227</v>
      </c>
      <c r="L367" s="5">
        <v>6</v>
      </c>
      <c r="M367" s="5">
        <v>3</v>
      </c>
      <c r="N367" s="5" t="s">
        <v>296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399</v>
      </c>
      <c r="H368" s="5" t="s">
        <v>400</v>
      </c>
      <c r="I368" s="5"/>
      <c r="J368" s="5"/>
      <c r="K368" s="5">
        <v>228</v>
      </c>
      <c r="L368" s="5">
        <v>7</v>
      </c>
      <c r="M368" s="5">
        <v>3</v>
      </c>
      <c r="N368" s="5" t="s">
        <v>296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401</v>
      </c>
      <c r="H369" s="5" t="s">
        <v>402</v>
      </c>
      <c r="I369" s="5"/>
      <c r="J369" s="5"/>
      <c r="K369" s="5">
        <v>216</v>
      </c>
      <c r="L369" s="5">
        <v>8</v>
      </c>
      <c r="M369" s="5">
        <v>3</v>
      </c>
      <c r="N369" s="5" t="s">
        <v>296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403</v>
      </c>
      <c r="H370" s="5" t="s">
        <v>404</v>
      </c>
      <c r="I370" s="5"/>
      <c r="J370" s="5"/>
      <c r="K370" s="5">
        <v>223</v>
      </c>
      <c r="L370" s="5">
        <v>9</v>
      </c>
      <c r="M370" s="5">
        <v>3</v>
      </c>
      <c r="N370" s="5" t="s">
        <v>296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405</v>
      </c>
      <c r="H371" s="5" t="s">
        <v>406</v>
      </c>
      <c r="I371" s="5"/>
      <c r="J371" s="5"/>
      <c r="K371" s="5">
        <v>229</v>
      </c>
      <c r="L371" s="5">
        <v>10</v>
      </c>
      <c r="M371" s="5">
        <v>3</v>
      </c>
      <c r="N371" s="5" t="s">
        <v>296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407</v>
      </c>
      <c r="H372" s="5" t="s">
        <v>408</v>
      </c>
      <c r="I372" s="5"/>
      <c r="J372" s="5"/>
      <c r="K372" s="5">
        <v>203</v>
      </c>
      <c r="L372" s="5">
        <v>11</v>
      </c>
      <c r="M372" s="5">
        <v>3</v>
      </c>
      <c r="N372" s="5" t="s">
        <v>296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409</v>
      </c>
      <c r="H373" s="5" t="s">
        <v>410</v>
      </c>
      <c r="I373" s="5"/>
      <c r="J373" s="5"/>
      <c r="K373" s="5">
        <v>231</v>
      </c>
      <c r="L373" s="5">
        <v>12</v>
      </c>
      <c r="M373" s="5">
        <v>3</v>
      </c>
      <c r="N373" s="5" t="s">
        <v>296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411</v>
      </c>
      <c r="H374" s="5" t="s">
        <v>412</v>
      </c>
      <c r="I374" s="5"/>
      <c r="J374" s="5"/>
      <c r="K374" s="5">
        <v>204</v>
      </c>
      <c r="L374" s="5">
        <v>13</v>
      </c>
      <c r="M374" s="5">
        <v>3</v>
      </c>
      <c r="N374" s="5" t="s">
        <v>296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413</v>
      </c>
      <c r="H375" s="5" t="s">
        <v>414</v>
      </c>
      <c r="I375" s="5"/>
      <c r="J375" s="5"/>
      <c r="K375" s="5">
        <v>205</v>
      </c>
      <c r="L375" s="5">
        <v>14</v>
      </c>
      <c r="M375" s="5">
        <v>3</v>
      </c>
      <c r="N375" s="5" t="s">
        <v>296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415</v>
      </c>
      <c r="H376" s="5" t="s">
        <v>416</v>
      </c>
      <c r="I376" s="5"/>
      <c r="J376" s="5"/>
      <c r="K376" s="5">
        <v>232</v>
      </c>
      <c r="L376" s="5">
        <v>15</v>
      </c>
      <c r="M376" s="5">
        <v>3</v>
      </c>
      <c r="N376" s="5" t="s">
        <v>296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417</v>
      </c>
      <c r="H377" s="5" t="s">
        <v>418</v>
      </c>
      <c r="I377" s="5"/>
      <c r="J377" s="5"/>
      <c r="K377" s="5">
        <v>214</v>
      </c>
      <c r="L377" s="5">
        <v>16</v>
      </c>
      <c r="M377" s="5">
        <v>3</v>
      </c>
      <c r="N377" s="5" t="s">
        <v>296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419</v>
      </c>
      <c r="H378" s="5" t="s">
        <v>420</v>
      </c>
      <c r="I378" s="5"/>
      <c r="J378" s="5"/>
      <c r="K378" s="5">
        <v>215</v>
      </c>
      <c r="L378" s="5">
        <v>17</v>
      </c>
      <c r="M378" s="5">
        <v>3</v>
      </c>
      <c r="N378" s="5" t="s">
        <v>296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421</v>
      </c>
      <c r="H379" s="5" t="s">
        <v>422</v>
      </c>
      <c r="I379" s="5"/>
      <c r="J379" s="5"/>
      <c r="K379" s="5">
        <v>217</v>
      </c>
      <c r="L379" s="5">
        <v>18</v>
      </c>
      <c r="M379" s="5">
        <v>3</v>
      </c>
      <c r="N379" s="5" t="s">
        <v>296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423</v>
      </c>
      <c r="H380" s="5" t="s">
        <v>424</v>
      </c>
      <c r="I380" s="5"/>
      <c r="J380" s="5"/>
      <c r="K380" s="5">
        <v>230</v>
      </c>
      <c r="L380" s="5">
        <v>19</v>
      </c>
      <c r="M380" s="5">
        <v>3</v>
      </c>
      <c r="N380" s="5" t="s">
        <v>296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425</v>
      </c>
      <c r="H381" s="5" t="s">
        <v>426</v>
      </c>
      <c r="I381" s="5"/>
      <c r="J381" s="5"/>
      <c r="K381" s="5">
        <v>206</v>
      </c>
      <c r="L381" s="5">
        <v>20</v>
      </c>
      <c r="M381" s="5">
        <v>3</v>
      </c>
      <c r="N381" s="5" t="s">
        <v>296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427</v>
      </c>
      <c r="H382" s="5" t="s">
        <v>428</v>
      </c>
      <c r="I382" s="5"/>
      <c r="J382" s="5"/>
      <c r="K382" s="5">
        <v>207</v>
      </c>
      <c r="L382" s="5">
        <v>21</v>
      </c>
      <c r="M382" s="5">
        <v>3</v>
      </c>
      <c r="N382" s="5" t="s">
        <v>296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429</v>
      </c>
      <c r="H383" s="5" t="s">
        <v>430</v>
      </c>
      <c r="I383" s="5"/>
      <c r="J383" s="5"/>
      <c r="K383" s="5">
        <v>208</v>
      </c>
      <c r="L383" s="5">
        <v>22</v>
      </c>
      <c r="M383" s="5">
        <v>3</v>
      </c>
      <c r="N383" s="5" t="s">
        <v>296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431</v>
      </c>
      <c r="H384" s="5" t="s">
        <v>432</v>
      </c>
      <c r="I384" s="5"/>
      <c r="J384" s="5"/>
      <c r="K384" s="5">
        <v>209</v>
      </c>
      <c r="L384" s="5">
        <v>23</v>
      </c>
      <c r="M384" s="5">
        <v>3</v>
      </c>
      <c r="N384" s="5" t="s">
        <v>296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433</v>
      </c>
      <c r="H385" s="5" t="s">
        <v>434</v>
      </c>
      <c r="I385" s="5"/>
      <c r="J385" s="5"/>
      <c r="K385" s="5">
        <v>210</v>
      </c>
      <c r="L385" s="5">
        <v>24</v>
      </c>
      <c r="M385" s="5">
        <v>3</v>
      </c>
      <c r="N385" s="5" t="s">
        <v>296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435</v>
      </c>
      <c r="H386" s="5" t="s">
        <v>436</v>
      </c>
      <c r="I386" s="5"/>
      <c r="J386" s="5"/>
      <c r="K386" s="5">
        <v>211</v>
      </c>
      <c r="L386" s="5">
        <v>25</v>
      </c>
      <c r="M386" s="5">
        <v>3</v>
      </c>
      <c r="N386" s="5" t="s">
        <v>296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437</v>
      </c>
      <c r="H387" s="5" t="s">
        <v>438</v>
      </c>
      <c r="I387" s="5"/>
      <c r="J387" s="5"/>
      <c r="K387" s="5">
        <v>224</v>
      </c>
      <c r="L387" s="5">
        <v>26</v>
      </c>
      <c r="M387" s="5">
        <v>3</v>
      </c>
      <c r="N387" s="5" t="s">
        <v>296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608</v>
      </c>
      <c r="H388" s="5" t="s">
        <v>413</v>
      </c>
      <c r="I388" s="5"/>
      <c r="J388" s="5"/>
      <c r="K388" s="5">
        <v>212</v>
      </c>
      <c r="L388" s="5">
        <v>27</v>
      </c>
      <c r="M388" s="5">
        <v>0</v>
      </c>
      <c r="N388" s="5" t="s">
        <v>296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609</v>
      </c>
      <c r="H389" s="5" t="s">
        <v>610</v>
      </c>
      <c r="I389" s="5"/>
      <c r="J389" s="5"/>
      <c r="K389" s="5">
        <v>212</v>
      </c>
      <c r="L389" s="5">
        <v>28</v>
      </c>
      <c r="M389" s="5">
        <v>0</v>
      </c>
      <c r="N389" s="5" t="s">
        <v>296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611</v>
      </c>
      <c r="H390" s="5" t="s">
        <v>612</v>
      </c>
      <c r="I390" s="5"/>
      <c r="J390" s="5"/>
      <c r="K390" s="5">
        <v>212</v>
      </c>
      <c r="L390" s="5">
        <v>29</v>
      </c>
      <c r="M390" s="5">
        <v>0</v>
      </c>
      <c r="N390" s="5" t="s">
        <v>296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613</v>
      </c>
      <c r="H391" s="5" t="s">
        <v>614</v>
      </c>
      <c r="I391" s="5"/>
      <c r="J391" s="5"/>
      <c r="K391" s="5">
        <v>212</v>
      </c>
      <c r="L391" s="5">
        <v>30</v>
      </c>
      <c r="M391" s="5">
        <v>0</v>
      </c>
      <c r="N391" s="5" t="s">
        <v>296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615</v>
      </c>
      <c r="H392" s="5" t="s">
        <v>616</v>
      </c>
      <c r="I392" s="5"/>
      <c r="J392" s="5"/>
      <c r="K392" s="5">
        <v>212</v>
      </c>
      <c r="L392" s="5">
        <v>31</v>
      </c>
      <c r="M392" s="5">
        <v>0</v>
      </c>
      <c r="N392" s="5" t="s">
        <v>296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617</v>
      </c>
      <c r="H393" s="5" t="s">
        <v>618</v>
      </c>
      <c r="I393" s="5"/>
      <c r="J393" s="5"/>
      <c r="K393" s="5">
        <v>212</v>
      </c>
      <c r="L393" s="5">
        <v>32</v>
      </c>
      <c r="M393" s="5">
        <v>0</v>
      </c>
      <c r="N393" s="5" t="s">
        <v>296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619</v>
      </c>
      <c r="H394" s="5" t="s">
        <v>433</v>
      </c>
      <c r="I394" s="5"/>
      <c r="J394" s="5"/>
      <c r="K394" s="5">
        <v>212</v>
      </c>
      <c r="L394" s="5">
        <v>33</v>
      </c>
      <c r="M394" s="5">
        <v>0</v>
      </c>
      <c r="N394" s="5" t="s">
        <v>296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620</v>
      </c>
      <c r="H395" s="5" t="s">
        <v>621</v>
      </c>
      <c r="I395" s="5"/>
      <c r="J395" s="5"/>
      <c r="K395" s="5">
        <v>212</v>
      </c>
      <c r="L395" s="5">
        <v>34</v>
      </c>
      <c r="M395" s="5">
        <v>0</v>
      </c>
      <c r="N395" s="5" t="s">
        <v>296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622</v>
      </c>
      <c r="H396" s="5" t="s">
        <v>623</v>
      </c>
      <c r="I396" s="5"/>
      <c r="J396" s="5"/>
      <c r="K396" s="5">
        <v>212</v>
      </c>
      <c r="L396" s="5">
        <v>35</v>
      </c>
      <c r="M396" s="5">
        <v>3</v>
      </c>
      <c r="N396" s="5" t="s">
        <v>296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624</v>
      </c>
      <c r="H397" s="5" t="s">
        <v>625</v>
      </c>
      <c r="I397" s="5"/>
      <c r="J397" s="5"/>
      <c r="K397" s="5">
        <v>212</v>
      </c>
      <c r="L397" s="5">
        <v>36</v>
      </c>
      <c r="M397" s="5">
        <v>3</v>
      </c>
      <c r="N397" s="5" t="s">
        <v>296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626</v>
      </c>
      <c r="H398" s="5" t="s">
        <v>627</v>
      </c>
      <c r="I398" s="5"/>
      <c r="J398" s="5"/>
      <c r="K398" s="5">
        <v>212</v>
      </c>
      <c r="L398" s="5">
        <v>37</v>
      </c>
      <c r="M398" s="5">
        <v>0</v>
      </c>
      <c r="N398" s="5" t="s">
        <v>296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628</v>
      </c>
      <c r="F401" t="s">
        <v>629</v>
      </c>
      <c r="G401">
        <v>0</v>
      </c>
      <c r="H401">
        <v>0</v>
      </c>
      <c r="I401" t="s">
        <v>296</v>
      </c>
      <c r="J401">
        <v>1</v>
      </c>
      <c r="K401">
        <v>0</v>
      </c>
      <c r="L401" t="s">
        <v>296</v>
      </c>
      <c r="M401" t="s">
        <v>296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630</v>
      </c>
      <c r="F402" t="s">
        <v>631</v>
      </c>
      <c r="G402">
        <v>1</v>
      </c>
      <c r="H402">
        <v>0</v>
      </c>
      <c r="I402" t="s">
        <v>296</v>
      </c>
      <c r="J402">
        <v>1</v>
      </c>
      <c r="K402">
        <v>0</v>
      </c>
      <c r="L402" t="s">
        <v>296</v>
      </c>
      <c r="M402" t="s">
        <v>296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632</v>
      </c>
      <c r="F403" t="s">
        <v>633</v>
      </c>
      <c r="G403">
        <v>0</v>
      </c>
      <c r="H403">
        <v>0</v>
      </c>
      <c r="I403" t="s">
        <v>296</v>
      </c>
      <c r="J403">
        <v>1</v>
      </c>
      <c r="K403">
        <v>0</v>
      </c>
      <c r="L403" t="s">
        <v>296</v>
      </c>
      <c r="M403" t="s">
        <v>296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634</v>
      </c>
      <c r="F404" t="s">
        <v>635</v>
      </c>
      <c r="G404">
        <v>0</v>
      </c>
      <c r="H404">
        <v>0</v>
      </c>
      <c r="I404" t="s">
        <v>636</v>
      </c>
      <c r="J404">
        <v>0</v>
      </c>
      <c r="K404">
        <v>0</v>
      </c>
      <c r="L404" t="s">
        <v>296</v>
      </c>
      <c r="M404" t="s">
        <v>296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637</v>
      </c>
      <c r="F405" t="s">
        <v>638</v>
      </c>
      <c r="G405">
        <v>0</v>
      </c>
      <c r="H405">
        <v>0</v>
      </c>
      <c r="I405" t="s">
        <v>639</v>
      </c>
      <c r="J405">
        <v>0</v>
      </c>
      <c r="K405">
        <v>0</v>
      </c>
      <c r="L405" t="s">
        <v>296</v>
      </c>
      <c r="M405" t="s">
        <v>296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640</v>
      </c>
      <c r="F406" t="s">
        <v>641</v>
      </c>
      <c r="G406">
        <v>0</v>
      </c>
      <c r="H406">
        <v>0</v>
      </c>
      <c r="I406" t="s">
        <v>642</v>
      </c>
      <c r="J406">
        <v>0</v>
      </c>
      <c r="K406">
        <v>0</v>
      </c>
      <c r="L406" t="s">
        <v>296</v>
      </c>
      <c r="M406" t="s">
        <v>296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643</v>
      </c>
      <c r="F407" t="s">
        <v>644</v>
      </c>
      <c r="G407">
        <v>0</v>
      </c>
      <c r="H407">
        <v>0</v>
      </c>
      <c r="I407" t="s">
        <v>296</v>
      </c>
      <c r="J407">
        <v>0</v>
      </c>
      <c r="K407">
        <v>0</v>
      </c>
      <c r="L407" t="s">
        <v>296</v>
      </c>
      <c r="M407" t="s">
        <v>296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645</v>
      </c>
      <c r="F408" t="s">
        <v>646</v>
      </c>
      <c r="G408">
        <v>0</v>
      </c>
      <c r="H408">
        <v>0</v>
      </c>
      <c r="I408" t="s">
        <v>647</v>
      </c>
      <c r="J408">
        <v>0</v>
      </c>
      <c r="K408">
        <v>0</v>
      </c>
      <c r="L408" t="s">
        <v>296</v>
      </c>
      <c r="M408" t="s">
        <v>296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648</v>
      </c>
      <c r="F409" t="s">
        <v>649</v>
      </c>
      <c r="G409">
        <v>0</v>
      </c>
      <c r="H409">
        <v>0</v>
      </c>
      <c r="I409" t="s">
        <v>650</v>
      </c>
      <c r="J409">
        <v>0</v>
      </c>
      <c r="K409">
        <v>0</v>
      </c>
      <c r="L409" t="s">
        <v>296</v>
      </c>
      <c r="M409" t="s">
        <v>296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651</v>
      </c>
      <c r="F410" t="s">
        <v>652</v>
      </c>
      <c r="G410">
        <v>0</v>
      </c>
      <c r="H410">
        <v>0</v>
      </c>
      <c r="I410" t="s">
        <v>653</v>
      </c>
      <c r="J410">
        <v>0</v>
      </c>
      <c r="K410">
        <v>0</v>
      </c>
      <c r="L410" t="s">
        <v>296</v>
      </c>
      <c r="M410" t="s">
        <v>296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654</v>
      </c>
      <c r="F411" t="s">
        <v>655</v>
      </c>
      <c r="G411">
        <v>0</v>
      </c>
      <c r="H411">
        <v>0</v>
      </c>
      <c r="I411" t="s">
        <v>656</v>
      </c>
      <c r="J411">
        <v>0</v>
      </c>
      <c r="K411">
        <v>0</v>
      </c>
      <c r="L411" t="s">
        <v>296</v>
      </c>
      <c r="M411" t="s">
        <v>296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657</v>
      </c>
      <c r="F412" t="s">
        <v>658</v>
      </c>
      <c r="G412">
        <v>0</v>
      </c>
      <c r="H412">
        <v>0</v>
      </c>
      <c r="I412" t="s">
        <v>296</v>
      </c>
      <c r="J412">
        <v>0</v>
      </c>
      <c r="K412">
        <v>0</v>
      </c>
      <c r="L412" t="s">
        <v>296</v>
      </c>
      <c r="M412" t="s">
        <v>296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659</v>
      </c>
      <c r="F413" t="s">
        <v>660</v>
      </c>
      <c r="G413">
        <v>0.9</v>
      </c>
      <c r="H413">
        <v>1</v>
      </c>
      <c r="I413" t="s">
        <v>661</v>
      </c>
      <c r="J413">
        <v>0</v>
      </c>
      <c r="K413">
        <v>0</v>
      </c>
      <c r="L413" t="s">
        <v>296</v>
      </c>
      <c r="M413" t="s">
        <v>296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662</v>
      </c>
      <c r="F414" t="s">
        <v>663</v>
      </c>
      <c r="G414">
        <v>0.85</v>
      </c>
      <c r="H414">
        <v>1</v>
      </c>
      <c r="I414" t="s">
        <v>664</v>
      </c>
      <c r="J414">
        <v>0</v>
      </c>
      <c r="K414">
        <v>0</v>
      </c>
      <c r="L414" t="s">
        <v>296</v>
      </c>
      <c r="M414" t="s">
        <v>296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665</v>
      </c>
      <c r="F415" t="s">
        <v>666</v>
      </c>
      <c r="G415">
        <v>1</v>
      </c>
      <c r="H415">
        <v>0.85</v>
      </c>
      <c r="I415" t="s">
        <v>667</v>
      </c>
      <c r="J415">
        <v>0</v>
      </c>
      <c r="K415">
        <v>0</v>
      </c>
      <c r="L415" t="s">
        <v>296</v>
      </c>
      <c r="M415" t="s">
        <v>296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668</v>
      </c>
      <c r="F416" t="s">
        <v>669</v>
      </c>
      <c r="G416">
        <v>1</v>
      </c>
      <c r="H416">
        <v>0</v>
      </c>
      <c r="I416" t="s">
        <v>296</v>
      </c>
      <c r="J416">
        <v>0</v>
      </c>
      <c r="K416">
        <v>0</v>
      </c>
      <c r="L416" t="s">
        <v>296</v>
      </c>
      <c r="M416" t="s">
        <v>296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670</v>
      </c>
      <c r="F417" t="s">
        <v>671</v>
      </c>
      <c r="G417">
        <v>1</v>
      </c>
      <c r="H417">
        <v>0.8</v>
      </c>
      <c r="I417" t="s">
        <v>672</v>
      </c>
      <c r="J417">
        <v>0</v>
      </c>
      <c r="K417">
        <v>0</v>
      </c>
      <c r="L417" t="s">
        <v>296</v>
      </c>
      <c r="M417" t="s">
        <v>296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673</v>
      </c>
      <c r="F418" t="s">
        <v>674</v>
      </c>
      <c r="G418">
        <v>1</v>
      </c>
      <c r="H418">
        <v>0</v>
      </c>
      <c r="I418" t="s">
        <v>296</v>
      </c>
      <c r="J418">
        <v>0</v>
      </c>
      <c r="K418">
        <v>0</v>
      </c>
      <c r="L418" t="s">
        <v>296</v>
      </c>
      <c r="M418" t="s">
        <v>296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675</v>
      </c>
      <c r="F419" t="s">
        <v>676</v>
      </c>
      <c r="G419">
        <v>1</v>
      </c>
      <c r="H419">
        <v>0</v>
      </c>
      <c r="I419" t="s">
        <v>296</v>
      </c>
      <c r="J419">
        <v>0</v>
      </c>
      <c r="K419">
        <v>0</v>
      </c>
      <c r="L419" t="s">
        <v>296</v>
      </c>
      <c r="M419" t="s">
        <v>296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677</v>
      </c>
      <c r="F420" t="s">
        <v>678</v>
      </c>
      <c r="G420">
        <v>0.7</v>
      </c>
      <c r="H420">
        <v>0</v>
      </c>
      <c r="I420" t="s">
        <v>296</v>
      </c>
      <c r="J420">
        <v>0</v>
      </c>
      <c r="K420">
        <v>0</v>
      </c>
      <c r="L420" t="s">
        <v>296</v>
      </c>
      <c r="M420" t="s">
        <v>296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679</v>
      </c>
      <c r="F421" t="s">
        <v>680</v>
      </c>
      <c r="G421">
        <v>0.9</v>
      </c>
      <c r="H421">
        <v>0</v>
      </c>
      <c r="I421" t="s">
        <v>296</v>
      </c>
      <c r="J421">
        <v>0</v>
      </c>
      <c r="K421">
        <v>0</v>
      </c>
      <c r="L421" t="s">
        <v>296</v>
      </c>
      <c r="M421" t="s">
        <v>296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681</v>
      </c>
      <c r="F422" t="s">
        <v>682</v>
      </c>
      <c r="G422">
        <v>0.6</v>
      </c>
      <c r="H422">
        <v>0</v>
      </c>
      <c r="I422" t="s">
        <v>296</v>
      </c>
      <c r="J422">
        <v>0</v>
      </c>
      <c r="K422">
        <v>0</v>
      </c>
      <c r="L422" t="s">
        <v>296</v>
      </c>
      <c r="M422" t="s">
        <v>296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683</v>
      </c>
      <c r="F423" t="s">
        <v>684</v>
      </c>
      <c r="G423">
        <v>1.2</v>
      </c>
      <c r="H423">
        <v>0</v>
      </c>
      <c r="I423" t="s">
        <v>296</v>
      </c>
      <c r="J423">
        <v>0</v>
      </c>
      <c r="K423">
        <v>0</v>
      </c>
      <c r="L423" t="s">
        <v>296</v>
      </c>
      <c r="M423" t="s">
        <v>296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685</v>
      </c>
      <c r="F424" t="s">
        <v>686</v>
      </c>
      <c r="G424">
        <v>0</v>
      </c>
      <c r="H424">
        <v>0</v>
      </c>
      <c r="I424" t="s">
        <v>296</v>
      </c>
      <c r="J424">
        <v>0</v>
      </c>
      <c r="K424">
        <v>0</v>
      </c>
      <c r="L424" t="s">
        <v>296</v>
      </c>
      <c r="M424" t="s">
        <v>296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687</v>
      </c>
      <c r="F425" t="s">
        <v>688</v>
      </c>
      <c r="G425">
        <v>1</v>
      </c>
      <c r="H425">
        <v>0</v>
      </c>
      <c r="I425" t="s">
        <v>296</v>
      </c>
      <c r="J425">
        <v>0</v>
      </c>
      <c r="K425">
        <v>0</v>
      </c>
      <c r="L425" t="s">
        <v>296</v>
      </c>
      <c r="M425" t="s">
        <v>296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689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690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691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327</v>
      </c>
      <c r="T431" s="6" t="s">
        <v>296</v>
      </c>
      <c r="U431" s="6" t="s">
        <v>296</v>
      </c>
      <c r="V431" s="6" t="s">
        <v>296</v>
      </c>
      <c r="W431" s="6" t="s">
        <v>296</v>
      </c>
      <c r="X431" s="6" t="s">
        <v>296</v>
      </c>
      <c r="Y431" s="6" t="s">
        <v>296</v>
      </c>
      <c r="Z431" s="6" t="s">
        <v>296</v>
      </c>
      <c r="AA431" s="6" t="s">
        <v>296</v>
      </c>
      <c r="AB431" s="6" t="s">
        <v>296</v>
      </c>
      <c r="AC431" s="6" t="s">
        <v>296</v>
      </c>
      <c r="AD431" s="6" t="s">
        <v>296</v>
      </c>
      <c r="AE431" s="6" t="s">
        <v>296</v>
      </c>
      <c r="AF431" s="6" t="s">
        <v>296</v>
      </c>
      <c r="AG431" s="6" t="s">
        <v>296</v>
      </c>
      <c r="AH431" s="6" t="s">
        <v>296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293</v>
      </c>
      <c r="D1" t="s">
        <v>692</v>
      </c>
      <c r="F1">
        <v>0</v>
      </c>
      <c r="G1">
        <v>0</v>
      </c>
      <c r="H1">
        <v>0</v>
      </c>
      <c r="I1" t="s">
        <v>295</v>
      </c>
      <c r="J1" t="s">
        <v>296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297</v>
      </c>
      <c r="G12" s="1" t="s">
        <v>298</v>
      </c>
      <c r="H12" s="1" t="s">
        <v>296</v>
      </c>
      <c r="I12" s="1">
        <v>0</v>
      </c>
      <c r="J12" s="1" t="s">
        <v>296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296</v>
      </c>
      <c r="V12" s="1">
        <v>2</v>
      </c>
      <c r="W12" s="1" t="s">
        <v>296</v>
      </c>
      <c r="X12" s="1" t="s">
        <v>296</v>
      </c>
      <c r="Y12" s="1" t="s">
        <v>296</v>
      </c>
      <c r="Z12" s="1" t="s">
        <v>296</v>
      </c>
      <c r="AA12" s="1" t="s">
        <v>296</v>
      </c>
      <c r="AB12" s="1" t="s">
        <v>296</v>
      </c>
      <c r="AC12" s="1" t="s">
        <v>296</v>
      </c>
      <c r="AD12" s="1" t="s">
        <v>296</v>
      </c>
      <c r="AE12" s="1" t="s">
        <v>296</v>
      </c>
      <c r="AF12" s="1" t="s">
        <v>296</v>
      </c>
      <c r="AG12" s="1" t="s">
        <v>296</v>
      </c>
      <c r="AH12" s="1" t="s">
        <v>296</v>
      </c>
      <c r="AI12" s="1" t="s">
        <v>296</v>
      </c>
      <c r="AJ12" s="1" t="s">
        <v>299</v>
      </c>
      <c r="AK12" s="1"/>
      <c r="AL12" s="1" t="s">
        <v>296</v>
      </c>
      <c r="AM12" s="1" t="s">
        <v>296</v>
      </c>
      <c r="AN12" s="1" t="s">
        <v>296</v>
      </c>
      <c r="AO12" s="1"/>
      <c r="AP12" s="1" t="s">
        <v>296</v>
      </c>
      <c r="AQ12" s="1" t="s">
        <v>296</v>
      </c>
      <c r="AR12" s="1" t="s">
        <v>296</v>
      </c>
      <c r="AS12" s="1"/>
      <c r="AT12" s="1"/>
      <c r="AU12" s="1"/>
      <c r="AV12" s="1"/>
      <c r="AW12" s="1"/>
      <c r="AX12" s="1" t="s">
        <v>299</v>
      </c>
      <c r="AY12" s="1" t="s">
        <v>296</v>
      </c>
      <c r="AZ12" s="1" t="s">
        <v>296</v>
      </c>
      <c r="BA12" s="1"/>
      <c r="BB12" s="1"/>
      <c r="BC12" s="1"/>
      <c r="BD12" s="1"/>
      <c r="BE12" s="1"/>
      <c r="BF12" s="1"/>
      <c r="BG12" s="1"/>
      <c r="BH12" s="1" t="s">
        <v>300</v>
      </c>
      <c r="BI12" s="1" t="s">
        <v>301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302</v>
      </c>
      <c r="BZ12" s="1" t="s">
        <v>303</v>
      </c>
      <c r="CA12" s="1" t="s">
        <v>302</v>
      </c>
      <c r="CB12" s="1" t="s">
        <v>302</v>
      </c>
      <c r="CC12" s="1" t="s">
        <v>302</v>
      </c>
      <c r="CD12" s="1" t="s">
        <v>302</v>
      </c>
      <c r="CE12" s="1" t="s">
        <v>304</v>
      </c>
      <c r="CF12" s="1">
        <v>0</v>
      </c>
      <c r="CG12" s="1">
        <v>0</v>
      </c>
      <c r="CH12" s="1">
        <v>2654216</v>
      </c>
      <c r="CI12" s="1" t="s">
        <v>296</v>
      </c>
      <c r="CJ12" s="1" t="s">
        <v>296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305</v>
      </c>
      <c r="D16" s="7" t="s">
        <v>306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296</v>
      </c>
      <c r="AL16" s="7" t="s">
        <v>296</v>
      </c>
      <c r="AM16" s="7" t="s">
        <v>296</v>
      </c>
      <c r="AN16" s="7">
        <v>0</v>
      </c>
      <c r="AO16" s="7" t="s">
        <v>296</v>
      </c>
      <c r="AP16" s="7" t="s">
        <v>296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594</v>
      </c>
      <c r="D17" s="7" t="s">
        <v>595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296</v>
      </c>
      <c r="AL17" s="7" t="s">
        <v>296</v>
      </c>
      <c r="AM17" s="7" t="s">
        <v>296</v>
      </c>
      <c r="AN17" s="7">
        <v>0</v>
      </c>
      <c r="AO17" s="7" t="s">
        <v>296</v>
      </c>
      <c r="AP17" s="7" t="s">
        <v>296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387</v>
      </c>
      <c r="H21" s="5" t="s">
        <v>388</v>
      </c>
      <c r="I21" s="5"/>
      <c r="J21" s="5"/>
      <c r="K21" s="5">
        <v>201</v>
      </c>
      <c r="L21" s="5">
        <v>1</v>
      </c>
      <c r="M21" s="5">
        <v>3</v>
      </c>
      <c r="N21" s="5" t="s">
        <v>296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389</v>
      </c>
      <c r="H22" s="5" t="s">
        <v>390</v>
      </c>
      <c r="I22" s="5"/>
      <c r="J22" s="5"/>
      <c r="K22" s="5">
        <v>202</v>
      </c>
      <c r="L22" s="5">
        <v>2</v>
      </c>
      <c r="M22" s="5">
        <v>3</v>
      </c>
      <c r="N22" s="5" t="s">
        <v>296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391</v>
      </c>
      <c r="H23" s="5" t="s">
        <v>392</v>
      </c>
      <c r="I23" s="5"/>
      <c r="J23" s="5"/>
      <c r="K23" s="5">
        <v>222</v>
      </c>
      <c r="L23" s="5">
        <v>3</v>
      </c>
      <c r="M23" s="5">
        <v>3</v>
      </c>
      <c r="N23" s="5" t="s">
        <v>296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393</v>
      </c>
      <c r="H24" s="5" t="s">
        <v>394</v>
      </c>
      <c r="I24" s="5"/>
      <c r="J24" s="5"/>
      <c r="K24" s="5">
        <v>225</v>
      </c>
      <c r="L24" s="5">
        <v>4</v>
      </c>
      <c r="M24" s="5">
        <v>3</v>
      </c>
      <c r="N24" s="5" t="s">
        <v>296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395</v>
      </c>
      <c r="H25" s="5" t="s">
        <v>396</v>
      </c>
      <c r="I25" s="5"/>
      <c r="J25" s="5"/>
      <c r="K25" s="5">
        <v>226</v>
      </c>
      <c r="L25" s="5">
        <v>5</v>
      </c>
      <c r="M25" s="5">
        <v>3</v>
      </c>
      <c r="N25" s="5" t="s">
        <v>296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397</v>
      </c>
      <c r="H26" s="5" t="s">
        <v>398</v>
      </c>
      <c r="I26" s="5"/>
      <c r="J26" s="5"/>
      <c r="K26" s="5">
        <v>227</v>
      </c>
      <c r="L26" s="5">
        <v>6</v>
      </c>
      <c r="M26" s="5">
        <v>3</v>
      </c>
      <c r="N26" s="5" t="s">
        <v>296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399</v>
      </c>
      <c r="H27" s="5" t="s">
        <v>400</v>
      </c>
      <c r="I27" s="5"/>
      <c r="J27" s="5"/>
      <c r="K27" s="5">
        <v>228</v>
      </c>
      <c r="L27" s="5">
        <v>7</v>
      </c>
      <c r="M27" s="5">
        <v>3</v>
      </c>
      <c r="N27" s="5" t="s">
        <v>296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401</v>
      </c>
      <c r="H28" s="5" t="s">
        <v>402</v>
      </c>
      <c r="I28" s="5"/>
      <c r="J28" s="5"/>
      <c r="K28" s="5">
        <v>216</v>
      </c>
      <c r="L28" s="5">
        <v>8</v>
      </c>
      <c r="M28" s="5">
        <v>3</v>
      </c>
      <c r="N28" s="5" t="s">
        <v>296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403</v>
      </c>
      <c r="H29" s="5" t="s">
        <v>404</v>
      </c>
      <c r="I29" s="5"/>
      <c r="J29" s="5"/>
      <c r="K29" s="5">
        <v>223</v>
      </c>
      <c r="L29" s="5">
        <v>9</v>
      </c>
      <c r="M29" s="5">
        <v>3</v>
      </c>
      <c r="N29" s="5" t="s">
        <v>296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405</v>
      </c>
      <c r="H30" s="5" t="s">
        <v>406</v>
      </c>
      <c r="I30" s="5"/>
      <c r="J30" s="5"/>
      <c r="K30" s="5">
        <v>229</v>
      </c>
      <c r="L30" s="5">
        <v>10</v>
      </c>
      <c r="M30" s="5">
        <v>3</v>
      </c>
      <c r="N30" s="5" t="s">
        <v>296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407</v>
      </c>
      <c r="H31" s="5" t="s">
        <v>408</v>
      </c>
      <c r="I31" s="5"/>
      <c r="J31" s="5"/>
      <c r="K31" s="5">
        <v>203</v>
      </c>
      <c r="L31" s="5">
        <v>11</v>
      </c>
      <c r="M31" s="5">
        <v>3</v>
      </c>
      <c r="N31" s="5" t="s">
        <v>296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409</v>
      </c>
      <c r="H32" s="5" t="s">
        <v>410</v>
      </c>
      <c r="I32" s="5"/>
      <c r="J32" s="5"/>
      <c r="K32" s="5">
        <v>231</v>
      </c>
      <c r="L32" s="5">
        <v>12</v>
      </c>
      <c r="M32" s="5">
        <v>3</v>
      </c>
      <c r="N32" s="5" t="s">
        <v>296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411</v>
      </c>
      <c r="H33" s="5" t="s">
        <v>412</v>
      </c>
      <c r="I33" s="5"/>
      <c r="J33" s="5"/>
      <c r="K33" s="5">
        <v>204</v>
      </c>
      <c r="L33" s="5">
        <v>13</v>
      </c>
      <c r="M33" s="5">
        <v>3</v>
      </c>
      <c r="N33" s="5" t="s">
        <v>296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413</v>
      </c>
      <c r="H34" s="5" t="s">
        <v>414</v>
      </c>
      <c r="I34" s="5"/>
      <c r="J34" s="5"/>
      <c r="K34" s="5">
        <v>205</v>
      </c>
      <c r="L34" s="5">
        <v>14</v>
      </c>
      <c r="M34" s="5">
        <v>3</v>
      </c>
      <c r="N34" s="5" t="s">
        <v>296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415</v>
      </c>
      <c r="H35" s="5" t="s">
        <v>416</v>
      </c>
      <c r="I35" s="5"/>
      <c r="J35" s="5"/>
      <c r="K35" s="5">
        <v>232</v>
      </c>
      <c r="L35" s="5">
        <v>15</v>
      </c>
      <c r="M35" s="5">
        <v>3</v>
      </c>
      <c r="N35" s="5" t="s">
        <v>296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417</v>
      </c>
      <c r="H36" s="5" t="s">
        <v>418</v>
      </c>
      <c r="I36" s="5"/>
      <c r="J36" s="5"/>
      <c r="K36" s="5">
        <v>214</v>
      </c>
      <c r="L36" s="5">
        <v>16</v>
      </c>
      <c r="M36" s="5">
        <v>3</v>
      </c>
      <c r="N36" s="5" t="s">
        <v>296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419</v>
      </c>
      <c r="H37" s="5" t="s">
        <v>420</v>
      </c>
      <c r="I37" s="5"/>
      <c r="J37" s="5"/>
      <c r="K37" s="5">
        <v>215</v>
      </c>
      <c r="L37" s="5">
        <v>17</v>
      </c>
      <c r="M37" s="5">
        <v>3</v>
      </c>
      <c r="N37" s="5" t="s">
        <v>296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421</v>
      </c>
      <c r="H38" s="5" t="s">
        <v>422</v>
      </c>
      <c r="I38" s="5"/>
      <c r="J38" s="5"/>
      <c r="K38" s="5">
        <v>217</v>
      </c>
      <c r="L38" s="5">
        <v>18</v>
      </c>
      <c r="M38" s="5">
        <v>3</v>
      </c>
      <c r="N38" s="5" t="s">
        <v>296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423</v>
      </c>
      <c r="H39" s="5" t="s">
        <v>424</v>
      </c>
      <c r="I39" s="5"/>
      <c r="J39" s="5"/>
      <c r="K39" s="5">
        <v>230</v>
      </c>
      <c r="L39" s="5">
        <v>19</v>
      </c>
      <c r="M39" s="5">
        <v>3</v>
      </c>
      <c r="N39" s="5" t="s">
        <v>296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425</v>
      </c>
      <c r="H40" s="5" t="s">
        <v>426</v>
      </c>
      <c r="I40" s="5"/>
      <c r="J40" s="5"/>
      <c r="K40" s="5">
        <v>206</v>
      </c>
      <c r="L40" s="5">
        <v>20</v>
      </c>
      <c r="M40" s="5">
        <v>3</v>
      </c>
      <c r="N40" s="5" t="s">
        <v>296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427</v>
      </c>
      <c r="H41" s="5" t="s">
        <v>428</v>
      </c>
      <c r="I41" s="5"/>
      <c r="J41" s="5"/>
      <c r="K41" s="5">
        <v>207</v>
      </c>
      <c r="L41" s="5">
        <v>21</v>
      </c>
      <c r="M41" s="5">
        <v>3</v>
      </c>
      <c r="N41" s="5" t="s">
        <v>296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429</v>
      </c>
      <c r="H42" s="5" t="s">
        <v>430</v>
      </c>
      <c r="I42" s="5"/>
      <c r="J42" s="5"/>
      <c r="K42" s="5">
        <v>208</v>
      </c>
      <c r="L42" s="5">
        <v>22</v>
      </c>
      <c r="M42" s="5">
        <v>3</v>
      </c>
      <c r="N42" s="5" t="s">
        <v>296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431</v>
      </c>
      <c r="H43" s="5" t="s">
        <v>432</v>
      </c>
      <c r="I43" s="5"/>
      <c r="J43" s="5"/>
      <c r="K43" s="5">
        <v>209</v>
      </c>
      <c r="L43" s="5">
        <v>23</v>
      </c>
      <c r="M43" s="5">
        <v>3</v>
      </c>
      <c r="N43" s="5" t="s">
        <v>296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433</v>
      </c>
      <c r="H44" s="5" t="s">
        <v>434</v>
      </c>
      <c r="I44" s="5"/>
      <c r="J44" s="5"/>
      <c r="K44" s="5">
        <v>210</v>
      </c>
      <c r="L44" s="5">
        <v>24</v>
      </c>
      <c r="M44" s="5">
        <v>3</v>
      </c>
      <c r="N44" s="5" t="s">
        <v>296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435</v>
      </c>
      <c r="H45" s="5" t="s">
        <v>436</v>
      </c>
      <c r="I45" s="5"/>
      <c r="J45" s="5"/>
      <c r="K45" s="5">
        <v>211</v>
      </c>
      <c r="L45" s="5">
        <v>25</v>
      </c>
      <c r="M45" s="5">
        <v>3</v>
      </c>
      <c r="N45" s="5" t="s">
        <v>296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437</v>
      </c>
      <c r="H46" s="5" t="s">
        <v>438</v>
      </c>
      <c r="I46" s="5"/>
      <c r="J46" s="5"/>
      <c r="K46" s="5">
        <v>224</v>
      </c>
      <c r="L46" s="5">
        <v>26</v>
      </c>
      <c r="M46" s="5">
        <v>3</v>
      </c>
      <c r="N46" s="5" t="s">
        <v>296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608</v>
      </c>
      <c r="H47" s="5" t="s">
        <v>413</v>
      </c>
      <c r="I47" s="5"/>
      <c r="J47" s="5"/>
      <c r="K47" s="5">
        <v>212</v>
      </c>
      <c r="L47" s="5">
        <v>27</v>
      </c>
      <c r="M47" s="5">
        <v>0</v>
      </c>
      <c r="N47" s="5" t="s">
        <v>296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609</v>
      </c>
      <c r="H48" s="5" t="s">
        <v>610</v>
      </c>
      <c r="I48" s="5"/>
      <c r="J48" s="5"/>
      <c r="K48" s="5">
        <v>212</v>
      </c>
      <c r="L48" s="5">
        <v>28</v>
      </c>
      <c r="M48" s="5">
        <v>0</v>
      </c>
      <c r="N48" s="5" t="s">
        <v>296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611</v>
      </c>
      <c r="H49" s="5" t="s">
        <v>612</v>
      </c>
      <c r="I49" s="5"/>
      <c r="J49" s="5"/>
      <c r="K49" s="5">
        <v>212</v>
      </c>
      <c r="L49" s="5">
        <v>29</v>
      </c>
      <c r="M49" s="5">
        <v>0</v>
      </c>
      <c r="N49" s="5" t="s">
        <v>296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613</v>
      </c>
      <c r="H50" s="5" t="s">
        <v>614</v>
      </c>
      <c r="I50" s="5"/>
      <c r="J50" s="5"/>
      <c r="K50" s="5">
        <v>212</v>
      </c>
      <c r="L50" s="5">
        <v>30</v>
      </c>
      <c r="M50" s="5">
        <v>0</v>
      </c>
      <c r="N50" s="5" t="s">
        <v>296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615</v>
      </c>
      <c r="H51" s="5" t="s">
        <v>616</v>
      </c>
      <c r="I51" s="5"/>
      <c r="J51" s="5"/>
      <c r="K51" s="5">
        <v>212</v>
      </c>
      <c r="L51" s="5">
        <v>31</v>
      </c>
      <c r="M51" s="5">
        <v>0</v>
      </c>
      <c r="N51" s="5" t="s">
        <v>296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617</v>
      </c>
      <c r="H52" s="5" t="s">
        <v>618</v>
      </c>
      <c r="I52" s="5"/>
      <c r="J52" s="5"/>
      <c r="K52" s="5">
        <v>212</v>
      </c>
      <c r="L52" s="5">
        <v>32</v>
      </c>
      <c r="M52" s="5">
        <v>0</v>
      </c>
      <c r="N52" s="5" t="s">
        <v>296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619</v>
      </c>
      <c r="H53" s="5" t="s">
        <v>433</v>
      </c>
      <c r="I53" s="5"/>
      <c r="J53" s="5"/>
      <c r="K53" s="5">
        <v>212</v>
      </c>
      <c r="L53" s="5">
        <v>33</v>
      </c>
      <c r="M53" s="5">
        <v>0</v>
      </c>
      <c r="N53" s="5" t="s">
        <v>296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620</v>
      </c>
      <c r="H54" s="5" t="s">
        <v>621</v>
      </c>
      <c r="I54" s="5"/>
      <c r="J54" s="5"/>
      <c r="K54" s="5">
        <v>212</v>
      </c>
      <c r="L54" s="5">
        <v>34</v>
      </c>
      <c r="M54" s="5">
        <v>0</v>
      </c>
      <c r="N54" s="5" t="s">
        <v>296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622</v>
      </c>
      <c r="H55" s="5" t="s">
        <v>623</v>
      </c>
      <c r="I55" s="5"/>
      <c r="J55" s="5"/>
      <c r="K55" s="5">
        <v>212</v>
      </c>
      <c r="L55" s="5">
        <v>35</v>
      </c>
      <c r="M55" s="5">
        <v>3</v>
      </c>
      <c r="N55" s="5" t="s">
        <v>296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624</v>
      </c>
      <c r="H56" s="5" t="s">
        <v>625</v>
      </c>
      <c r="I56" s="5"/>
      <c r="J56" s="5"/>
      <c r="K56" s="5">
        <v>212</v>
      </c>
      <c r="L56" s="5">
        <v>36</v>
      </c>
      <c r="M56" s="5">
        <v>3</v>
      </c>
      <c r="N56" s="5" t="s">
        <v>296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626</v>
      </c>
      <c r="H57" s="5" t="s">
        <v>627</v>
      </c>
      <c r="I57" s="5"/>
      <c r="J57" s="5"/>
      <c r="K57" s="5">
        <v>212</v>
      </c>
      <c r="L57" s="5">
        <v>37</v>
      </c>
      <c r="M57" s="5">
        <v>0</v>
      </c>
      <c r="N57" s="5" t="s">
        <v>296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689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690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691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327</v>
      </c>
      <c r="T64" s="6" t="s">
        <v>296</v>
      </c>
      <c r="U64" s="6" t="s">
        <v>296</v>
      </c>
      <c r="V64" s="6" t="s">
        <v>296</v>
      </c>
      <c r="W64" s="6" t="s">
        <v>296</v>
      </c>
      <c r="X64" s="6" t="s">
        <v>296</v>
      </c>
      <c r="Y64" s="6" t="s">
        <v>296</v>
      </c>
      <c r="Z64" s="6" t="s">
        <v>296</v>
      </c>
      <c r="AA64" s="6" t="s">
        <v>296</v>
      </c>
      <c r="AB64" s="6" t="s">
        <v>296</v>
      </c>
      <c r="AC64" s="6" t="s">
        <v>296</v>
      </c>
      <c r="AD64" s="6" t="s">
        <v>296</v>
      </c>
      <c r="AE64" s="6" t="s">
        <v>296</v>
      </c>
      <c r="AF64" s="6" t="s">
        <v>296</v>
      </c>
      <c r="AG64" s="6" t="s">
        <v>296</v>
      </c>
      <c r="AH64" s="6" t="s">
        <v>296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693</v>
      </c>
      <c r="J1" t="s">
        <v>296</v>
      </c>
      <c r="K1" t="s">
        <v>694</v>
      </c>
      <c r="L1">
        <v>1191</v>
      </c>
      <c r="N1">
        <v>1013</v>
      </c>
      <c r="O1" t="s">
        <v>695</v>
      </c>
      <c r="P1" t="s">
        <v>695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296</v>
      </c>
      <c r="AT1">
        <v>9.8699999999999992</v>
      </c>
      <c r="AU1" t="s">
        <v>296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696</v>
      </c>
      <c r="J2" t="s">
        <v>296</v>
      </c>
      <c r="K2" t="s">
        <v>697</v>
      </c>
      <c r="L2">
        <v>1191</v>
      </c>
      <c r="N2">
        <v>1013</v>
      </c>
      <c r="O2" t="s">
        <v>695</v>
      </c>
      <c r="P2" t="s">
        <v>695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296</v>
      </c>
      <c r="AT2">
        <v>3.1</v>
      </c>
      <c r="AU2" t="s">
        <v>296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698</v>
      </c>
      <c r="J3" t="s">
        <v>699</v>
      </c>
      <c r="K3" t="s">
        <v>700</v>
      </c>
      <c r="L3">
        <v>1368</v>
      </c>
      <c r="N3">
        <v>1011</v>
      </c>
      <c r="O3" t="s">
        <v>701</v>
      </c>
      <c r="P3" t="s">
        <v>701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296</v>
      </c>
      <c r="AT3">
        <v>0.08</v>
      </c>
      <c r="AU3" t="s">
        <v>296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702</v>
      </c>
      <c r="J4" t="s">
        <v>703</v>
      </c>
      <c r="K4" t="s">
        <v>704</v>
      </c>
      <c r="L4">
        <v>1368</v>
      </c>
      <c r="N4">
        <v>1011</v>
      </c>
      <c r="O4" t="s">
        <v>701</v>
      </c>
      <c r="P4" t="s">
        <v>701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296</v>
      </c>
      <c r="AT4">
        <v>3.02</v>
      </c>
      <c r="AU4" t="s">
        <v>296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705</v>
      </c>
      <c r="J5" t="s">
        <v>706</v>
      </c>
      <c r="K5" t="s">
        <v>707</v>
      </c>
      <c r="L5">
        <v>1368</v>
      </c>
      <c r="N5">
        <v>1011</v>
      </c>
      <c r="O5" t="s">
        <v>701</v>
      </c>
      <c r="P5" t="s">
        <v>701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296</v>
      </c>
      <c r="AT5">
        <v>8.1199999999999992</v>
      </c>
      <c r="AU5" t="s">
        <v>296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693</v>
      </c>
      <c r="J6" t="s">
        <v>296</v>
      </c>
      <c r="K6" t="s">
        <v>694</v>
      </c>
      <c r="L6">
        <v>1191</v>
      </c>
      <c r="N6">
        <v>1013</v>
      </c>
      <c r="O6" t="s">
        <v>695</v>
      </c>
      <c r="P6" t="s">
        <v>695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296</v>
      </c>
      <c r="AT6">
        <v>9.8699999999999992</v>
      </c>
      <c r="AU6" t="s">
        <v>296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696</v>
      </c>
      <c r="J7" t="s">
        <v>296</v>
      </c>
      <c r="K7" t="s">
        <v>697</v>
      </c>
      <c r="L7">
        <v>1191</v>
      </c>
      <c r="N7">
        <v>1013</v>
      </c>
      <c r="O7" t="s">
        <v>695</v>
      </c>
      <c r="P7" t="s">
        <v>695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296</v>
      </c>
      <c r="AT7">
        <v>3.1</v>
      </c>
      <c r="AU7" t="s">
        <v>296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698</v>
      </c>
      <c r="J8" t="s">
        <v>699</v>
      </c>
      <c r="K8" t="s">
        <v>700</v>
      </c>
      <c r="L8">
        <v>1368</v>
      </c>
      <c r="N8">
        <v>1011</v>
      </c>
      <c r="O8" t="s">
        <v>701</v>
      </c>
      <c r="P8" t="s">
        <v>701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296</v>
      </c>
      <c r="AT8">
        <v>0.08</v>
      </c>
      <c r="AU8" t="s">
        <v>296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702</v>
      </c>
      <c r="J9" t="s">
        <v>703</v>
      </c>
      <c r="K9" t="s">
        <v>704</v>
      </c>
      <c r="L9">
        <v>1368</v>
      </c>
      <c r="N9">
        <v>1011</v>
      </c>
      <c r="O9" t="s">
        <v>701</v>
      </c>
      <c r="P9" t="s">
        <v>701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296</v>
      </c>
      <c r="AT9">
        <v>3.02</v>
      </c>
      <c r="AU9" t="s">
        <v>296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705</v>
      </c>
      <c r="J10" t="s">
        <v>706</v>
      </c>
      <c r="K10" t="s">
        <v>707</v>
      </c>
      <c r="L10">
        <v>1368</v>
      </c>
      <c r="N10">
        <v>1011</v>
      </c>
      <c r="O10" t="s">
        <v>701</v>
      </c>
      <c r="P10" t="s">
        <v>701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296</v>
      </c>
      <c r="AT10">
        <v>8.1199999999999992</v>
      </c>
      <c r="AU10" t="s">
        <v>296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693</v>
      </c>
      <c r="J11" t="s">
        <v>296</v>
      </c>
      <c r="K11" t="s">
        <v>694</v>
      </c>
      <c r="L11">
        <v>1191</v>
      </c>
      <c r="N11">
        <v>1013</v>
      </c>
      <c r="O11" t="s">
        <v>695</v>
      </c>
      <c r="P11" t="s">
        <v>695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296</v>
      </c>
      <c r="AT11">
        <v>10.8</v>
      </c>
      <c r="AU11" t="s">
        <v>296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696</v>
      </c>
      <c r="J12" t="s">
        <v>296</v>
      </c>
      <c r="K12" t="s">
        <v>697</v>
      </c>
      <c r="L12">
        <v>1191</v>
      </c>
      <c r="N12">
        <v>1013</v>
      </c>
      <c r="O12" t="s">
        <v>695</v>
      </c>
      <c r="P12" t="s">
        <v>695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296</v>
      </c>
      <c r="AT12">
        <v>0.11</v>
      </c>
      <c r="AU12" t="s">
        <v>296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698</v>
      </c>
      <c r="J13" t="s">
        <v>699</v>
      </c>
      <c r="K13" t="s">
        <v>700</v>
      </c>
      <c r="L13">
        <v>1368</v>
      </c>
      <c r="N13">
        <v>1011</v>
      </c>
      <c r="O13" t="s">
        <v>701</v>
      </c>
      <c r="P13" t="s">
        <v>701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296</v>
      </c>
      <c r="AT13">
        <v>0.11</v>
      </c>
      <c r="AU13" t="s">
        <v>296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693</v>
      </c>
      <c r="J14" t="s">
        <v>296</v>
      </c>
      <c r="K14" t="s">
        <v>694</v>
      </c>
      <c r="L14">
        <v>1191</v>
      </c>
      <c r="N14">
        <v>1013</v>
      </c>
      <c r="O14" t="s">
        <v>695</v>
      </c>
      <c r="P14" t="s">
        <v>695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296</v>
      </c>
      <c r="AT14">
        <v>10.8</v>
      </c>
      <c r="AU14" t="s">
        <v>296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696</v>
      </c>
      <c r="J15" t="s">
        <v>296</v>
      </c>
      <c r="K15" t="s">
        <v>697</v>
      </c>
      <c r="L15">
        <v>1191</v>
      </c>
      <c r="N15">
        <v>1013</v>
      </c>
      <c r="O15" t="s">
        <v>695</v>
      </c>
      <c r="P15" t="s">
        <v>695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296</v>
      </c>
      <c r="AT15">
        <v>0.11</v>
      </c>
      <c r="AU15" t="s">
        <v>296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698</v>
      </c>
      <c r="J16" t="s">
        <v>699</v>
      </c>
      <c r="K16" t="s">
        <v>700</v>
      </c>
      <c r="L16">
        <v>1368</v>
      </c>
      <c r="N16">
        <v>1011</v>
      </c>
      <c r="O16" t="s">
        <v>701</v>
      </c>
      <c r="P16" t="s">
        <v>701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296</v>
      </c>
      <c r="AT16">
        <v>0.11</v>
      </c>
      <c r="AU16" t="s">
        <v>296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693</v>
      </c>
      <c r="J17" t="s">
        <v>296</v>
      </c>
      <c r="K17" t="s">
        <v>694</v>
      </c>
      <c r="L17">
        <v>1191</v>
      </c>
      <c r="N17">
        <v>1013</v>
      </c>
      <c r="O17" t="s">
        <v>695</v>
      </c>
      <c r="P17" t="s">
        <v>695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296</v>
      </c>
      <c r="AT17">
        <v>13.1</v>
      </c>
      <c r="AU17" t="s">
        <v>296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696</v>
      </c>
      <c r="J18" t="s">
        <v>296</v>
      </c>
      <c r="K18" t="s">
        <v>697</v>
      </c>
      <c r="L18">
        <v>1191</v>
      </c>
      <c r="N18">
        <v>1013</v>
      </c>
      <c r="O18" t="s">
        <v>695</v>
      </c>
      <c r="P18" t="s">
        <v>695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296</v>
      </c>
      <c r="AT18">
        <v>3.13</v>
      </c>
      <c r="AU18" t="s">
        <v>296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698</v>
      </c>
      <c r="J19" t="s">
        <v>699</v>
      </c>
      <c r="K19" t="s">
        <v>700</v>
      </c>
      <c r="L19">
        <v>1368</v>
      </c>
      <c r="N19">
        <v>1011</v>
      </c>
      <c r="O19" t="s">
        <v>701</v>
      </c>
      <c r="P19" t="s">
        <v>701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296</v>
      </c>
      <c r="AT19">
        <v>0.11</v>
      </c>
      <c r="AU19" t="s">
        <v>296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702</v>
      </c>
      <c r="J20" t="s">
        <v>703</v>
      </c>
      <c r="K20" t="s">
        <v>704</v>
      </c>
      <c r="L20">
        <v>1368</v>
      </c>
      <c r="N20">
        <v>1011</v>
      </c>
      <c r="O20" t="s">
        <v>701</v>
      </c>
      <c r="P20" t="s">
        <v>701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296</v>
      </c>
      <c r="AT20">
        <v>3.02</v>
      </c>
      <c r="AU20" t="s">
        <v>296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705</v>
      </c>
      <c r="J21" t="s">
        <v>706</v>
      </c>
      <c r="K21" t="s">
        <v>707</v>
      </c>
      <c r="L21">
        <v>1368</v>
      </c>
      <c r="N21">
        <v>1011</v>
      </c>
      <c r="O21" t="s">
        <v>701</v>
      </c>
      <c r="P21" t="s">
        <v>701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296</v>
      </c>
      <c r="AT21">
        <v>8.1199999999999992</v>
      </c>
      <c r="AU21" t="s">
        <v>296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693</v>
      </c>
      <c r="J22" t="s">
        <v>296</v>
      </c>
      <c r="K22" t="s">
        <v>694</v>
      </c>
      <c r="L22">
        <v>1191</v>
      </c>
      <c r="N22">
        <v>1013</v>
      </c>
      <c r="O22" t="s">
        <v>695</v>
      </c>
      <c r="P22" t="s">
        <v>695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296</v>
      </c>
      <c r="AT22">
        <v>13.1</v>
      </c>
      <c r="AU22" t="s">
        <v>296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696</v>
      </c>
      <c r="J23" t="s">
        <v>296</v>
      </c>
      <c r="K23" t="s">
        <v>697</v>
      </c>
      <c r="L23">
        <v>1191</v>
      </c>
      <c r="N23">
        <v>1013</v>
      </c>
      <c r="O23" t="s">
        <v>695</v>
      </c>
      <c r="P23" t="s">
        <v>695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296</v>
      </c>
      <c r="AT23">
        <v>3.13</v>
      </c>
      <c r="AU23" t="s">
        <v>296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698</v>
      </c>
      <c r="J24" t="s">
        <v>699</v>
      </c>
      <c r="K24" t="s">
        <v>700</v>
      </c>
      <c r="L24">
        <v>1368</v>
      </c>
      <c r="N24">
        <v>1011</v>
      </c>
      <c r="O24" t="s">
        <v>701</v>
      </c>
      <c r="P24" t="s">
        <v>701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296</v>
      </c>
      <c r="AT24">
        <v>0.11</v>
      </c>
      <c r="AU24" t="s">
        <v>296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702</v>
      </c>
      <c r="J25" t="s">
        <v>703</v>
      </c>
      <c r="K25" t="s">
        <v>704</v>
      </c>
      <c r="L25">
        <v>1368</v>
      </c>
      <c r="N25">
        <v>1011</v>
      </c>
      <c r="O25" t="s">
        <v>701</v>
      </c>
      <c r="P25" t="s">
        <v>701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296</v>
      </c>
      <c r="AT25">
        <v>3.02</v>
      </c>
      <c r="AU25" t="s">
        <v>296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705</v>
      </c>
      <c r="J26" t="s">
        <v>706</v>
      </c>
      <c r="K26" t="s">
        <v>707</v>
      </c>
      <c r="L26">
        <v>1368</v>
      </c>
      <c r="N26">
        <v>1011</v>
      </c>
      <c r="O26" t="s">
        <v>701</v>
      </c>
      <c r="P26" t="s">
        <v>701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296</v>
      </c>
      <c r="AT26">
        <v>8.1199999999999992</v>
      </c>
      <c r="AU26" t="s">
        <v>296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708</v>
      </c>
      <c r="J27" t="s">
        <v>296</v>
      </c>
      <c r="K27" t="s">
        <v>709</v>
      </c>
      <c r="L27">
        <v>1191</v>
      </c>
      <c r="N27">
        <v>1013</v>
      </c>
      <c r="O27" t="s">
        <v>695</v>
      </c>
      <c r="P27" t="s">
        <v>695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296</v>
      </c>
      <c r="AT27">
        <v>4.51</v>
      </c>
      <c r="AU27" t="s">
        <v>343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696</v>
      </c>
      <c r="J28" t="s">
        <v>296</v>
      </c>
      <c r="K28" t="s">
        <v>697</v>
      </c>
      <c r="L28">
        <v>1191</v>
      </c>
      <c r="N28">
        <v>1013</v>
      </c>
      <c r="O28" t="s">
        <v>695</v>
      </c>
      <c r="P28" t="s">
        <v>695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296</v>
      </c>
      <c r="AT28">
        <v>0.09</v>
      </c>
      <c r="AU28" t="s">
        <v>296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710</v>
      </c>
      <c r="J29" t="s">
        <v>711</v>
      </c>
      <c r="K29" t="s">
        <v>712</v>
      </c>
      <c r="L29">
        <v>1368</v>
      </c>
      <c r="N29">
        <v>1011</v>
      </c>
      <c r="O29" t="s">
        <v>701</v>
      </c>
      <c r="P29" t="s">
        <v>701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296</v>
      </c>
      <c r="AT29">
        <v>0.03</v>
      </c>
      <c r="AU29" t="s">
        <v>343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713</v>
      </c>
      <c r="J30" t="s">
        <v>714</v>
      </c>
      <c r="K30" t="s">
        <v>715</v>
      </c>
      <c r="L30">
        <v>1368</v>
      </c>
      <c r="N30">
        <v>1011</v>
      </c>
      <c r="O30" t="s">
        <v>701</v>
      </c>
      <c r="P30" t="s">
        <v>701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296</v>
      </c>
      <c r="AT30">
        <v>0.06</v>
      </c>
      <c r="AU30" t="s">
        <v>343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716</v>
      </c>
      <c r="J31" t="s">
        <v>717</v>
      </c>
      <c r="K31" t="s">
        <v>718</v>
      </c>
      <c r="L31">
        <v>1348</v>
      </c>
      <c r="N31">
        <v>1009</v>
      </c>
      <c r="O31" t="s">
        <v>352</v>
      </c>
      <c r="P31" t="s">
        <v>352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296</v>
      </c>
      <c r="AT31">
        <v>0.104</v>
      </c>
      <c r="AU31" t="s">
        <v>342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708</v>
      </c>
      <c r="J32" t="s">
        <v>296</v>
      </c>
      <c r="K32" t="s">
        <v>709</v>
      </c>
      <c r="L32">
        <v>1191</v>
      </c>
      <c r="N32">
        <v>1013</v>
      </c>
      <c r="O32" t="s">
        <v>695</v>
      </c>
      <c r="P32" t="s">
        <v>695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296</v>
      </c>
      <c r="AT32">
        <v>4.51</v>
      </c>
      <c r="AU32" t="s">
        <v>343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696</v>
      </c>
      <c r="J33" t="s">
        <v>296</v>
      </c>
      <c r="K33" t="s">
        <v>697</v>
      </c>
      <c r="L33">
        <v>1191</v>
      </c>
      <c r="N33">
        <v>1013</v>
      </c>
      <c r="O33" t="s">
        <v>695</v>
      </c>
      <c r="P33" t="s">
        <v>695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296</v>
      </c>
      <c r="AT33">
        <v>0.09</v>
      </c>
      <c r="AU33" t="s">
        <v>296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710</v>
      </c>
      <c r="J34" t="s">
        <v>711</v>
      </c>
      <c r="K34" t="s">
        <v>712</v>
      </c>
      <c r="L34">
        <v>1368</v>
      </c>
      <c r="N34">
        <v>1011</v>
      </c>
      <c r="O34" t="s">
        <v>701</v>
      </c>
      <c r="P34" t="s">
        <v>701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296</v>
      </c>
      <c r="AT34">
        <v>0.03</v>
      </c>
      <c r="AU34" t="s">
        <v>343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713</v>
      </c>
      <c r="J35" t="s">
        <v>714</v>
      </c>
      <c r="K35" t="s">
        <v>715</v>
      </c>
      <c r="L35">
        <v>1368</v>
      </c>
      <c r="N35">
        <v>1011</v>
      </c>
      <c r="O35" t="s">
        <v>701</v>
      </c>
      <c r="P35" t="s">
        <v>701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296</v>
      </c>
      <c r="AT35">
        <v>0.06</v>
      </c>
      <c r="AU35" t="s">
        <v>343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716</v>
      </c>
      <c r="J36" t="s">
        <v>717</v>
      </c>
      <c r="K36" t="s">
        <v>718</v>
      </c>
      <c r="L36">
        <v>1348</v>
      </c>
      <c r="N36">
        <v>1009</v>
      </c>
      <c r="O36" t="s">
        <v>352</v>
      </c>
      <c r="P36" t="s">
        <v>352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296</v>
      </c>
      <c r="AT36">
        <v>0.104</v>
      </c>
      <c r="AU36" t="s">
        <v>342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708</v>
      </c>
      <c r="J37" t="s">
        <v>296</v>
      </c>
      <c r="K37" t="s">
        <v>709</v>
      </c>
      <c r="L37">
        <v>1191</v>
      </c>
      <c r="N37">
        <v>1013</v>
      </c>
      <c r="O37" t="s">
        <v>695</v>
      </c>
      <c r="P37" t="s">
        <v>695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296</v>
      </c>
      <c r="AT37">
        <v>19.03</v>
      </c>
      <c r="AU37" t="s">
        <v>343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696</v>
      </c>
      <c r="J38" t="s">
        <v>296</v>
      </c>
      <c r="K38" t="s">
        <v>697</v>
      </c>
      <c r="L38">
        <v>1191</v>
      </c>
      <c r="N38">
        <v>1013</v>
      </c>
      <c r="O38" t="s">
        <v>695</v>
      </c>
      <c r="P38" t="s">
        <v>695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296</v>
      </c>
      <c r="AT38">
        <v>0.09</v>
      </c>
      <c r="AU38" t="s">
        <v>296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710</v>
      </c>
      <c r="J39" t="s">
        <v>711</v>
      </c>
      <c r="K39" t="s">
        <v>712</v>
      </c>
      <c r="L39">
        <v>1368</v>
      </c>
      <c r="N39">
        <v>1011</v>
      </c>
      <c r="O39" t="s">
        <v>701</v>
      </c>
      <c r="P39" t="s">
        <v>701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296</v>
      </c>
      <c r="AT39">
        <v>0.03</v>
      </c>
      <c r="AU39" t="s">
        <v>343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713</v>
      </c>
      <c r="J40" t="s">
        <v>714</v>
      </c>
      <c r="K40" t="s">
        <v>715</v>
      </c>
      <c r="L40">
        <v>1368</v>
      </c>
      <c r="N40">
        <v>1011</v>
      </c>
      <c r="O40" t="s">
        <v>701</v>
      </c>
      <c r="P40" t="s">
        <v>701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296</v>
      </c>
      <c r="AT40">
        <v>0.06</v>
      </c>
      <c r="AU40" t="s">
        <v>343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719</v>
      </c>
      <c r="J41" t="s">
        <v>720</v>
      </c>
      <c r="K41" t="s">
        <v>721</v>
      </c>
      <c r="L41">
        <v>1348</v>
      </c>
      <c r="N41">
        <v>1009</v>
      </c>
      <c r="O41" t="s">
        <v>352</v>
      </c>
      <c r="P41" t="s">
        <v>352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296</v>
      </c>
      <c r="AT41">
        <v>0.105</v>
      </c>
      <c r="AU41" t="s">
        <v>342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708</v>
      </c>
      <c r="J42" t="s">
        <v>296</v>
      </c>
      <c r="K42" t="s">
        <v>709</v>
      </c>
      <c r="L42">
        <v>1191</v>
      </c>
      <c r="N42">
        <v>1013</v>
      </c>
      <c r="O42" t="s">
        <v>695</v>
      </c>
      <c r="P42" t="s">
        <v>695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296</v>
      </c>
      <c r="AT42">
        <v>19.03</v>
      </c>
      <c r="AU42" t="s">
        <v>343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696</v>
      </c>
      <c r="J43" t="s">
        <v>296</v>
      </c>
      <c r="K43" t="s">
        <v>697</v>
      </c>
      <c r="L43">
        <v>1191</v>
      </c>
      <c r="N43">
        <v>1013</v>
      </c>
      <c r="O43" t="s">
        <v>695</v>
      </c>
      <c r="P43" t="s">
        <v>695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296</v>
      </c>
      <c r="AT43">
        <v>0.09</v>
      </c>
      <c r="AU43" t="s">
        <v>296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710</v>
      </c>
      <c r="J44" t="s">
        <v>711</v>
      </c>
      <c r="K44" t="s">
        <v>712</v>
      </c>
      <c r="L44">
        <v>1368</v>
      </c>
      <c r="N44">
        <v>1011</v>
      </c>
      <c r="O44" t="s">
        <v>701</v>
      </c>
      <c r="P44" t="s">
        <v>701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296</v>
      </c>
      <c r="AT44">
        <v>0.03</v>
      </c>
      <c r="AU44" t="s">
        <v>343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713</v>
      </c>
      <c r="J45" t="s">
        <v>714</v>
      </c>
      <c r="K45" t="s">
        <v>715</v>
      </c>
      <c r="L45">
        <v>1368</v>
      </c>
      <c r="N45">
        <v>1011</v>
      </c>
      <c r="O45" t="s">
        <v>701</v>
      </c>
      <c r="P45" t="s">
        <v>701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296</v>
      </c>
      <c r="AT45">
        <v>0.06</v>
      </c>
      <c r="AU45" t="s">
        <v>343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719</v>
      </c>
      <c r="J46" t="s">
        <v>720</v>
      </c>
      <c r="K46" t="s">
        <v>721</v>
      </c>
      <c r="L46">
        <v>1348</v>
      </c>
      <c r="N46">
        <v>1009</v>
      </c>
      <c r="O46" t="s">
        <v>352</v>
      </c>
      <c r="P46" t="s">
        <v>352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296</v>
      </c>
      <c r="AT46">
        <v>0.105</v>
      </c>
      <c r="AU46" t="s">
        <v>342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722</v>
      </c>
      <c r="J47" t="s">
        <v>296</v>
      </c>
      <c r="K47" t="s">
        <v>723</v>
      </c>
      <c r="L47">
        <v>1191</v>
      </c>
      <c r="N47">
        <v>1013</v>
      </c>
      <c r="O47" t="s">
        <v>695</v>
      </c>
      <c r="P47" t="s">
        <v>695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296</v>
      </c>
      <c r="AT47">
        <v>253</v>
      </c>
      <c r="AU47" t="s">
        <v>355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696</v>
      </c>
      <c r="J48" t="s">
        <v>296</v>
      </c>
      <c r="K48" t="s">
        <v>697</v>
      </c>
      <c r="L48">
        <v>1191</v>
      </c>
      <c r="N48">
        <v>1013</v>
      </c>
      <c r="O48" t="s">
        <v>695</v>
      </c>
      <c r="P48" t="s">
        <v>695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296</v>
      </c>
      <c r="AT48">
        <v>5.85</v>
      </c>
      <c r="AU48" t="s">
        <v>296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724</v>
      </c>
      <c r="J49" t="s">
        <v>725</v>
      </c>
      <c r="K49" t="s">
        <v>726</v>
      </c>
      <c r="L49">
        <v>1368</v>
      </c>
      <c r="N49">
        <v>1011</v>
      </c>
      <c r="O49" t="s">
        <v>701</v>
      </c>
      <c r="P49" t="s">
        <v>701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296</v>
      </c>
      <c r="AT49">
        <v>4.75</v>
      </c>
      <c r="AU49" t="s">
        <v>355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727</v>
      </c>
      <c r="J50" t="s">
        <v>728</v>
      </c>
      <c r="K50" t="s">
        <v>729</v>
      </c>
      <c r="L50">
        <v>1368</v>
      </c>
      <c r="N50">
        <v>1011</v>
      </c>
      <c r="O50" t="s">
        <v>701</v>
      </c>
      <c r="P50" t="s">
        <v>701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296</v>
      </c>
      <c r="AT50">
        <v>11.9</v>
      </c>
      <c r="AU50" t="s">
        <v>355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730</v>
      </c>
      <c r="J51" t="s">
        <v>731</v>
      </c>
      <c r="K51" t="s">
        <v>732</v>
      </c>
      <c r="L51">
        <v>1368</v>
      </c>
      <c r="N51">
        <v>1011</v>
      </c>
      <c r="O51" t="s">
        <v>701</v>
      </c>
      <c r="P51" t="s">
        <v>701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296</v>
      </c>
      <c r="AT51">
        <v>0.18</v>
      </c>
      <c r="AU51" t="s">
        <v>355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733</v>
      </c>
      <c r="J52" t="s">
        <v>734</v>
      </c>
      <c r="K52" t="s">
        <v>735</v>
      </c>
      <c r="L52">
        <v>1368</v>
      </c>
      <c r="N52">
        <v>1011</v>
      </c>
      <c r="O52" t="s">
        <v>701</v>
      </c>
      <c r="P52" t="s">
        <v>701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296</v>
      </c>
      <c r="AT52">
        <v>0.18</v>
      </c>
      <c r="AU52" t="s">
        <v>355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736</v>
      </c>
      <c r="J53" t="s">
        <v>737</v>
      </c>
      <c r="K53" t="s">
        <v>738</v>
      </c>
      <c r="L53">
        <v>1368</v>
      </c>
      <c r="N53">
        <v>1011</v>
      </c>
      <c r="O53" t="s">
        <v>701</v>
      </c>
      <c r="P53" t="s">
        <v>701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296</v>
      </c>
      <c r="AT53">
        <v>1.5</v>
      </c>
      <c r="AU53" t="s">
        <v>355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739</v>
      </c>
      <c r="J54" t="s">
        <v>740</v>
      </c>
      <c r="K54" t="s">
        <v>741</v>
      </c>
      <c r="L54">
        <v>1368</v>
      </c>
      <c r="N54">
        <v>1011</v>
      </c>
      <c r="O54" t="s">
        <v>701</v>
      </c>
      <c r="P54" t="s">
        <v>701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296</v>
      </c>
      <c r="AT54">
        <v>62.1</v>
      </c>
      <c r="AU54" t="s">
        <v>355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742</v>
      </c>
      <c r="J55" t="s">
        <v>743</v>
      </c>
      <c r="K55" t="s">
        <v>744</v>
      </c>
      <c r="L55">
        <v>1368</v>
      </c>
      <c r="N55">
        <v>1011</v>
      </c>
      <c r="O55" t="s">
        <v>701</v>
      </c>
      <c r="P55" t="s">
        <v>701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296</v>
      </c>
      <c r="AT55">
        <v>45.24</v>
      </c>
      <c r="AU55" t="s">
        <v>355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745</v>
      </c>
      <c r="J56" t="s">
        <v>746</v>
      </c>
      <c r="K56" t="s">
        <v>747</v>
      </c>
      <c r="L56">
        <v>1368</v>
      </c>
      <c r="N56">
        <v>1011</v>
      </c>
      <c r="O56" t="s">
        <v>701</v>
      </c>
      <c r="P56" t="s">
        <v>701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296</v>
      </c>
      <c r="AT56">
        <v>0.92</v>
      </c>
      <c r="AU56" t="s">
        <v>355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748</v>
      </c>
      <c r="J57" t="s">
        <v>749</v>
      </c>
      <c r="K57" t="s">
        <v>750</v>
      </c>
      <c r="L57">
        <v>1346</v>
      </c>
      <c r="N57">
        <v>1009</v>
      </c>
      <c r="O57" t="s">
        <v>751</v>
      </c>
      <c r="P57" t="s">
        <v>751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296</v>
      </c>
      <c r="AT57">
        <v>0.22</v>
      </c>
      <c r="AU57" t="s">
        <v>342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752</v>
      </c>
      <c r="J58" t="s">
        <v>753</v>
      </c>
      <c r="K58" t="s">
        <v>754</v>
      </c>
      <c r="L58">
        <v>1348</v>
      </c>
      <c r="N58">
        <v>1009</v>
      </c>
      <c r="O58" t="s">
        <v>352</v>
      </c>
      <c r="P58" t="s">
        <v>352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296</v>
      </c>
      <c r="AT58">
        <v>4.0000000000000001E-3</v>
      </c>
      <c r="AU58" t="s">
        <v>342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755</v>
      </c>
      <c r="J59" t="s">
        <v>756</v>
      </c>
      <c r="K59" t="s">
        <v>757</v>
      </c>
      <c r="L59">
        <v>1339</v>
      </c>
      <c r="N59">
        <v>1007</v>
      </c>
      <c r="O59" t="s">
        <v>320</v>
      </c>
      <c r="P59" t="s">
        <v>320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296</v>
      </c>
      <c r="AT59">
        <v>5.07</v>
      </c>
      <c r="AU59" t="s">
        <v>342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758</v>
      </c>
      <c r="J60" t="s">
        <v>759</v>
      </c>
      <c r="K60" t="s">
        <v>760</v>
      </c>
      <c r="L60">
        <v>1339</v>
      </c>
      <c r="N60">
        <v>1007</v>
      </c>
      <c r="O60" t="s">
        <v>320</v>
      </c>
      <c r="P60" t="s">
        <v>320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296</v>
      </c>
      <c r="AT60">
        <v>11.6</v>
      </c>
      <c r="AU60" t="s">
        <v>342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761</v>
      </c>
      <c r="J61" t="s">
        <v>762</v>
      </c>
      <c r="K61" t="s">
        <v>763</v>
      </c>
      <c r="L61">
        <v>1346</v>
      </c>
      <c r="N61">
        <v>1009</v>
      </c>
      <c r="O61" t="s">
        <v>751</v>
      </c>
      <c r="P61" t="s">
        <v>751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296</v>
      </c>
      <c r="AT61">
        <v>5.43</v>
      </c>
      <c r="AU61" t="s">
        <v>342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764</v>
      </c>
      <c r="J62" t="s">
        <v>765</v>
      </c>
      <c r="K62" t="s">
        <v>766</v>
      </c>
      <c r="L62">
        <v>1346</v>
      </c>
      <c r="N62">
        <v>1009</v>
      </c>
      <c r="O62" t="s">
        <v>751</v>
      </c>
      <c r="P62" t="s">
        <v>751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296</v>
      </c>
      <c r="AT62">
        <v>0.02</v>
      </c>
      <c r="AU62" t="s">
        <v>342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767</v>
      </c>
      <c r="J63" t="s">
        <v>768</v>
      </c>
      <c r="K63" t="s">
        <v>769</v>
      </c>
      <c r="L63">
        <v>1348</v>
      </c>
      <c r="N63">
        <v>1009</v>
      </c>
      <c r="O63" t="s">
        <v>352</v>
      </c>
      <c r="P63" t="s">
        <v>352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296</v>
      </c>
      <c r="AT63">
        <v>3.1739999999999997E-2</v>
      </c>
      <c r="AU63" t="s">
        <v>342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770</v>
      </c>
      <c r="J64" t="s">
        <v>771</v>
      </c>
      <c r="K64" t="s">
        <v>772</v>
      </c>
      <c r="L64">
        <v>1348</v>
      </c>
      <c r="N64">
        <v>1009</v>
      </c>
      <c r="O64" t="s">
        <v>352</v>
      </c>
      <c r="P64" t="s">
        <v>352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296</v>
      </c>
      <c r="AT64">
        <v>0.05</v>
      </c>
      <c r="AU64" t="s">
        <v>342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773</v>
      </c>
      <c r="J65" t="s">
        <v>774</v>
      </c>
      <c r="K65" t="s">
        <v>775</v>
      </c>
      <c r="L65">
        <v>1348</v>
      </c>
      <c r="N65">
        <v>1009</v>
      </c>
      <c r="O65" t="s">
        <v>352</v>
      </c>
      <c r="P65" t="s">
        <v>352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296</v>
      </c>
      <c r="AT65">
        <v>0.05</v>
      </c>
      <c r="AU65" t="s">
        <v>342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776</v>
      </c>
      <c r="J66" t="s">
        <v>296</v>
      </c>
      <c r="K66" t="s">
        <v>777</v>
      </c>
      <c r="L66">
        <v>1374</v>
      </c>
      <c r="N66">
        <v>1013</v>
      </c>
      <c r="O66" t="s">
        <v>778</v>
      </c>
      <c r="P66" t="s">
        <v>778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296</v>
      </c>
      <c r="AT66">
        <v>49.44</v>
      </c>
      <c r="AU66" t="s">
        <v>342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722</v>
      </c>
      <c r="J67" t="s">
        <v>296</v>
      </c>
      <c r="K67" t="s">
        <v>723</v>
      </c>
      <c r="L67">
        <v>1191</v>
      </c>
      <c r="N67">
        <v>1013</v>
      </c>
      <c r="O67" t="s">
        <v>695</v>
      </c>
      <c r="P67" t="s">
        <v>695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296</v>
      </c>
      <c r="AT67">
        <v>253</v>
      </c>
      <c r="AU67" t="s">
        <v>355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696</v>
      </c>
      <c r="J68" t="s">
        <v>296</v>
      </c>
      <c r="K68" t="s">
        <v>697</v>
      </c>
      <c r="L68">
        <v>1191</v>
      </c>
      <c r="N68">
        <v>1013</v>
      </c>
      <c r="O68" t="s">
        <v>695</v>
      </c>
      <c r="P68" t="s">
        <v>695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296</v>
      </c>
      <c r="AT68">
        <v>5.85</v>
      </c>
      <c r="AU68" t="s">
        <v>296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724</v>
      </c>
      <c r="J69" t="s">
        <v>725</v>
      </c>
      <c r="K69" t="s">
        <v>726</v>
      </c>
      <c r="L69">
        <v>1368</v>
      </c>
      <c r="N69">
        <v>1011</v>
      </c>
      <c r="O69" t="s">
        <v>701</v>
      </c>
      <c r="P69" t="s">
        <v>701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296</v>
      </c>
      <c r="AT69">
        <v>4.75</v>
      </c>
      <c r="AU69" t="s">
        <v>355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727</v>
      </c>
      <c r="J70" t="s">
        <v>728</v>
      </c>
      <c r="K70" t="s">
        <v>729</v>
      </c>
      <c r="L70">
        <v>1368</v>
      </c>
      <c r="N70">
        <v>1011</v>
      </c>
      <c r="O70" t="s">
        <v>701</v>
      </c>
      <c r="P70" t="s">
        <v>701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296</v>
      </c>
      <c r="AT70">
        <v>11.9</v>
      </c>
      <c r="AU70" t="s">
        <v>355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730</v>
      </c>
      <c r="J71" t="s">
        <v>731</v>
      </c>
      <c r="K71" t="s">
        <v>732</v>
      </c>
      <c r="L71">
        <v>1368</v>
      </c>
      <c r="N71">
        <v>1011</v>
      </c>
      <c r="O71" t="s">
        <v>701</v>
      </c>
      <c r="P71" t="s">
        <v>701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296</v>
      </c>
      <c r="AT71">
        <v>0.18</v>
      </c>
      <c r="AU71" t="s">
        <v>355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733</v>
      </c>
      <c r="J72" t="s">
        <v>734</v>
      </c>
      <c r="K72" t="s">
        <v>735</v>
      </c>
      <c r="L72">
        <v>1368</v>
      </c>
      <c r="N72">
        <v>1011</v>
      </c>
      <c r="O72" t="s">
        <v>701</v>
      </c>
      <c r="P72" t="s">
        <v>701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296</v>
      </c>
      <c r="AT72">
        <v>0.18</v>
      </c>
      <c r="AU72" t="s">
        <v>355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736</v>
      </c>
      <c r="J73" t="s">
        <v>737</v>
      </c>
      <c r="K73" t="s">
        <v>738</v>
      </c>
      <c r="L73">
        <v>1368</v>
      </c>
      <c r="N73">
        <v>1011</v>
      </c>
      <c r="O73" t="s">
        <v>701</v>
      </c>
      <c r="P73" t="s">
        <v>701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296</v>
      </c>
      <c r="AT73">
        <v>1.5</v>
      </c>
      <c r="AU73" t="s">
        <v>355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739</v>
      </c>
      <c r="J74" t="s">
        <v>740</v>
      </c>
      <c r="K74" t="s">
        <v>741</v>
      </c>
      <c r="L74">
        <v>1368</v>
      </c>
      <c r="N74">
        <v>1011</v>
      </c>
      <c r="O74" t="s">
        <v>701</v>
      </c>
      <c r="P74" t="s">
        <v>701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296</v>
      </c>
      <c r="AT74">
        <v>62.1</v>
      </c>
      <c r="AU74" t="s">
        <v>355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742</v>
      </c>
      <c r="J75" t="s">
        <v>743</v>
      </c>
      <c r="K75" t="s">
        <v>744</v>
      </c>
      <c r="L75">
        <v>1368</v>
      </c>
      <c r="N75">
        <v>1011</v>
      </c>
      <c r="O75" t="s">
        <v>701</v>
      </c>
      <c r="P75" t="s">
        <v>701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296</v>
      </c>
      <c r="AT75">
        <v>45.24</v>
      </c>
      <c r="AU75" t="s">
        <v>355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745</v>
      </c>
      <c r="J76" t="s">
        <v>746</v>
      </c>
      <c r="K76" t="s">
        <v>747</v>
      </c>
      <c r="L76">
        <v>1368</v>
      </c>
      <c r="N76">
        <v>1011</v>
      </c>
      <c r="O76" t="s">
        <v>701</v>
      </c>
      <c r="P76" t="s">
        <v>701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296</v>
      </c>
      <c r="AT76">
        <v>0.92</v>
      </c>
      <c r="AU76" t="s">
        <v>355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748</v>
      </c>
      <c r="J77" t="s">
        <v>749</v>
      </c>
      <c r="K77" t="s">
        <v>750</v>
      </c>
      <c r="L77">
        <v>1346</v>
      </c>
      <c r="N77">
        <v>1009</v>
      </c>
      <c r="O77" t="s">
        <v>751</v>
      </c>
      <c r="P77" t="s">
        <v>751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296</v>
      </c>
      <c r="AT77">
        <v>0.22</v>
      </c>
      <c r="AU77" t="s">
        <v>342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752</v>
      </c>
      <c r="J78" t="s">
        <v>753</v>
      </c>
      <c r="K78" t="s">
        <v>754</v>
      </c>
      <c r="L78">
        <v>1348</v>
      </c>
      <c r="N78">
        <v>1009</v>
      </c>
      <c r="O78" t="s">
        <v>352</v>
      </c>
      <c r="P78" t="s">
        <v>352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296</v>
      </c>
      <c r="AT78">
        <v>4.0000000000000001E-3</v>
      </c>
      <c r="AU78" t="s">
        <v>342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755</v>
      </c>
      <c r="J79" t="s">
        <v>756</v>
      </c>
      <c r="K79" t="s">
        <v>757</v>
      </c>
      <c r="L79">
        <v>1339</v>
      </c>
      <c r="N79">
        <v>1007</v>
      </c>
      <c r="O79" t="s">
        <v>320</v>
      </c>
      <c r="P79" t="s">
        <v>320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296</v>
      </c>
      <c r="AT79">
        <v>5.07</v>
      </c>
      <c r="AU79" t="s">
        <v>342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758</v>
      </c>
      <c r="J80" t="s">
        <v>759</v>
      </c>
      <c r="K80" t="s">
        <v>760</v>
      </c>
      <c r="L80">
        <v>1339</v>
      </c>
      <c r="N80">
        <v>1007</v>
      </c>
      <c r="O80" t="s">
        <v>320</v>
      </c>
      <c r="P80" t="s">
        <v>320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296</v>
      </c>
      <c r="AT80">
        <v>11.6</v>
      </c>
      <c r="AU80" t="s">
        <v>342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761</v>
      </c>
      <c r="J81" t="s">
        <v>762</v>
      </c>
      <c r="K81" t="s">
        <v>763</v>
      </c>
      <c r="L81">
        <v>1346</v>
      </c>
      <c r="N81">
        <v>1009</v>
      </c>
      <c r="O81" t="s">
        <v>751</v>
      </c>
      <c r="P81" t="s">
        <v>751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296</v>
      </c>
      <c r="AT81">
        <v>5.43</v>
      </c>
      <c r="AU81" t="s">
        <v>342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764</v>
      </c>
      <c r="J82" t="s">
        <v>765</v>
      </c>
      <c r="K82" t="s">
        <v>766</v>
      </c>
      <c r="L82">
        <v>1346</v>
      </c>
      <c r="N82">
        <v>1009</v>
      </c>
      <c r="O82" t="s">
        <v>751</v>
      </c>
      <c r="P82" t="s">
        <v>751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296</v>
      </c>
      <c r="AT82">
        <v>0.02</v>
      </c>
      <c r="AU82" t="s">
        <v>342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767</v>
      </c>
      <c r="J83" t="s">
        <v>768</v>
      </c>
      <c r="K83" t="s">
        <v>769</v>
      </c>
      <c r="L83">
        <v>1348</v>
      </c>
      <c r="N83">
        <v>1009</v>
      </c>
      <c r="O83" t="s">
        <v>352</v>
      </c>
      <c r="P83" t="s">
        <v>352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296</v>
      </c>
      <c r="AT83">
        <v>3.1739999999999997E-2</v>
      </c>
      <c r="AU83" t="s">
        <v>342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770</v>
      </c>
      <c r="J84" t="s">
        <v>771</v>
      </c>
      <c r="K84" t="s">
        <v>772</v>
      </c>
      <c r="L84">
        <v>1348</v>
      </c>
      <c r="N84">
        <v>1009</v>
      </c>
      <c r="O84" t="s">
        <v>352</v>
      </c>
      <c r="P84" t="s">
        <v>352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296</v>
      </c>
      <c r="AT84">
        <v>0.05</v>
      </c>
      <c r="AU84" t="s">
        <v>342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773</v>
      </c>
      <c r="J85" t="s">
        <v>774</v>
      </c>
      <c r="K85" t="s">
        <v>775</v>
      </c>
      <c r="L85">
        <v>1348</v>
      </c>
      <c r="N85">
        <v>1009</v>
      </c>
      <c r="O85" t="s">
        <v>352</v>
      </c>
      <c r="P85" t="s">
        <v>352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296</v>
      </c>
      <c r="AT85">
        <v>0.05</v>
      </c>
      <c r="AU85" t="s">
        <v>342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776</v>
      </c>
      <c r="J86" t="s">
        <v>296</v>
      </c>
      <c r="K86" t="s">
        <v>777</v>
      </c>
      <c r="L86">
        <v>1374</v>
      </c>
      <c r="N86">
        <v>1013</v>
      </c>
      <c r="O86" t="s">
        <v>778</v>
      </c>
      <c r="P86" t="s">
        <v>778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296</v>
      </c>
      <c r="AT86">
        <v>49.44</v>
      </c>
      <c r="AU86" t="s">
        <v>342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779</v>
      </c>
      <c r="J87" t="s">
        <v>296</v>
      </c>
      <c r="K87" t="s">
        <v>780</v>
      </c>
      <c r="L87">
        <v>1191</v>
      </c>
      <c r="N87">
        <v>1013</v>
      </c>
      <c r="O87" t="s">
        <v>695</v>
      </c>
      <c r="P87" t="s">
        <v>695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296</v>
      </c>
      <c r="AT87">
        <v>247</v>
      </c>
      <c r="AU87" t="s">
        <v>355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696</v>
      </c>
      <c r="J88" t="s">
        <v>296</v>
      </c>
      <c r="K88" t="s">
        <v>697</v>
      </c>
      <c r="L88">
        <v>1191</v>
      </c>
      <c r="N88">
        <v>1013</v>
      </c>
      <c r="O88" t="s">
        <v>695</v>
      </c>
      <c r="P88" t="s">
        <v>695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296</v>
      </c>
      <c r="AT88">
        <v>5.78</v>
      </c>
      <c r="AU88" t="s">
        <v>296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781</v>
      </c>
      <c r="J89" t="s">
        <v>782</v>
      </c>
      <c r="K89" t="s">
        <v>783</v>
      </c>
      <c r="L89">
        <v>1368</v>
      </c>
      <c r="N89">
        <v>1011</v>
      </c>
      <c r="O89" t="s">
        <v>701</v>
      </c>
      <c r="P89" t="s">
        <v>701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296</v>
      </c>
      <c r="AT89">
        <v>4.7300000000000004</v>
      </c>
      <c r="AU89" t="s">
        <v>355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727</v>
      </c>
      <c r="J90" t="s">
        <v>728</v>
      </c>
      <c r="K90" t="s">
        <v>729</v>
      </c>
      <c r="L90">
        <v>1368</v>
      </c>
      <c r="N90">
        <v>1011</v>
      </c>
      <c r="O90" t="s">
        <v>701</v>
      </c>
      <c r="P90" t="s">
        <v>701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296</v>
      </c>
      <c r="AT90">
        <v>12.9</v>
      </c>
      <c r="AU90" t="s">
        <v>355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730</v>
      </c>
      <c r="J91" t="s">
        <v>731</v>
      </c>
      <c r="K91" t="s">
        <v>732</v>
      </c>
      <c r="L91">
        <v>1368</v>
      </c>
      <c r="N91">
        <v>1011</v>
      </c>
      <c r="O91" t="s">
        <v>701</v>
      </c>
      <c r="P91" t="s">
        <v>701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296</v>
      </c>
      <c r="AT91">
        <v>0.13</v>
      </c>
      <c r="AU91" t="s">
        <v>355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733</v>
      </c>
      <c r="J92" t="s">
        <v>734</v>
      </c>
      <c r="K92" t="s">
        <v>735</v>
      </c>
      <c r="L92">
        <v>1368</v>
      </c>
      <c r="N92">
        <v>1011</v>
      </c>
      <c r="O92" t="s">
        <v>701</v>
      </c>
      <c r="P92" t="s">
        <v>701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296</v>
      </c>
      <c r="AT92">
        <v>0.13</v>
      </c>
      <c r="AU92" t="s">
        <v>355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736</v>
      </c>
      <c r="J93" t="s">
        <v>737</v>
      </c>
      <c r="K93" t="s">
        <v>738</v>
      </c>
      <c r="L93">
        <v>1368</v>
      </c>
      <c r="N93">
        <v>1011</v>
      </c>
      <c r="O93" t="s">
        <v>701</v>
      </c>
      <c r="P93" t="s">
        <v>701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296</v>
      </c>
      <c r="AT93">
        <v>3.58</v>
      </c>
      <c r="AU93" t="s">
        <v>355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739</v>
      </c>
      <c r="J94" t="s">
        <v>740</v>
      </c>
      <c r="K94" t="s">
        <v>741</v>
      </c>
      <c r="L94">
        <v>1368</v>
      </c>
      <c r="N94">
        <v>1011</v>
      </c>
      <c r="O94" t="s">
        <v>701</v>
      </c>
      <c r="P94" t="s">
        <v>701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296</v>
      </c>
      <c r="AT94">
        <v>16.100000000000001</v>
      </c>
      <c r="AU94" t="s">
        <v>355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742</v>
      </c>
      <c r="J95" t="s">
        <v>743</v>
      </c>
      <c r="K95" t="s">
        <v>744</v>
      </c>
      <c r="L95">
        <v>1368</v>
      </c>
      <c r="N95">
        <v>1011</v>
      </c>
      <c r="O95" t="s">
        <v>701</v>
      </c>
      <c r="P95" t="s">
        <v>701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296</v>
      </c>
      <c r="AT95">
        <v>75.400000000000006</v>
      </c>
      <c r="AU95" t="s">
        <v>355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745</v>
      </c>
      <c r="J96" t="s">
        <v>746</v>
      </c>
      <c r="K96" t="s">
        <v>747</v>
      </c>
      <c r="L96">
        <v>1368</v>
      </c>
      <c r="N96">
        <v>1011</v>
      </c>
      <c r="O96" t="s">
        <v>701</v>
      </c>
      <c r="P96" t="s">
        <v>701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296</v>
      </c>
      <c r="AT96">
        <v>0.92</v>
      </c>
      <c r="AU96" t="s">
        <v>355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758</v>
      </c>
      <c r="J97" t="s">
        <v>759</v>
      </c>
      <c r="K97" t="s">
        <v>760</v>
      </c>
      <c r="L97">
        <v>1339</v>
      </c>
      <c r="N97">
        <v>1007</v>
      </c>
      <c r="O97" t="s">
        <v>320</v>
      </c>
      <c r="P97" t="s">
        <v>320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296</v>
      </c>
      <c r="AT97">
        <v>22.9</v>
      </c>
      <c r="AU97" t="s">
        <v>342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761</v>
      </c>
      <c r="J98" t="s">
        <v>762</v>
      </c>
      <c r="K98" t="s">
        <v>763</v>
      </c>
      <c r="L98">
        <v>1346</v>
      </c>
      <c r="N98">
        <v>1009</v>
      </c>
      <c r="O98" t="s">
        <v>751</v>
      </c>
      <c r="P98" t="s">
        <v>751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296</v>
      </c>
      <c r="AT98">
        <v>12.2</v>
      </c>
      <c r="AU98" t="s">
        <v>342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767</v>
      </c>
      <c r="J99" t="s">
        <v>768</v>
      </c>
      <c r="K99" t="s">
        <v>769</v>
      </c>
      <c r="L99">
        <v>1348</v>
      </c>
      <c r="N99">
        <v>1009</v>
      </c>
      <c r="O99" t="s">
        <v>352</v>
      </c>
      <c r="P99" t="s">
        <v>352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296</v>
      </c>
      <c r="AT99">
        <v>7.4000000000000003E-3</v>
      </c>
      <c r="AU99" t="s">
        <v>342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770</v>
      </c>
      <c r="J100" t="s">
        <v>771</v>
      </c>
      <c r="K100" t="s">
        <v>772</v>
      </c>
      <c r="L100">
        <v>1348</v>
      </c>
      <c r="N100">
        <v>1009</v>
      </c>
      <c r="O100" t="s">
        <v>352</v>
      </c>
      <c r="P100" t="s">
        <v>352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296</v>
      </c>
      <c r="AT100">
        <v>0.01</v>
      </c>
      <c r="AU100" t="s">
        <v>342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776</v>
      </c>
      <c r="J101" t="s">
        <v>296</v>
      </c>
      <c r="K101" t="s">
        <v>777</v>
      </c>
      <c r="L101">
        <v>1374</v>
      </c>
      <c r="N101">
        <v>1013</v>
      </c>
      <c r="O101" t="s">
        <v>778</v>
      </c>
      <c r="P101" t="s">
        <v>778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296</v>
      </c>
      <c r="AT101">
        <v>41.5</v>
      </c>
      <c r="AU101" t="s">
        <v>342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779</v>
      </c>
      <c r="J102" t="s">
        <v>296</v>
      </c>
      <c r="K102" t="s">
        <v>780</v>
      </c>
      <c r="L102">
        <v>1191</v>
      </c>
      <c r="N102">
        <v>1013</v>
      </c>
      <c r="O102" t="s">
        <v>695</v>
      </c>
      <c r="P102" t="s">
        <v>695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296</v>
      </c>
      <c r="AT102">
        <v>247</v>
      </c>
      <c r="AU102" t="s">
        <v>355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696</v>
      </c>
      <c r="J103" t="s">
        <v>296</v>
      </c>
      <c r="K103" t="s">
        <v>697</v>
      </c>
      <c r="L103">
        <v>1191</v>
      </c>
      <c r="N103">
        <v>1013</v>
      </c>
      <c r="O103" t="s">
        <v>695</v>
      </c>
      <c r="P103" t="s">
        <v>695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296</v>
      </c>
      <c r="AT103">
        <v>5.78</v>
      </c>
      <c r="AU103" t="s">
        <v>296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781</v>
      </c>
      <c r="J104" t="s">
        <v>782</v>
      </c>
      <c r="K104" t="s">
        <v>783</v>
      </c>
      <c r="L104">
        <v>1368</v>
      </c>
      <c r="N104">
        <v>1011</v>
      </c>
      <c r="O104" t="s">
        <v>701</v>
      </c>
      <c r="P104" t="s">
        <v>701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296</v>
      </c>
      <c r="AT104">
        <v>4.7300000000000004</v>
      </c>
      <c r="AU104" t="s">
        <v>355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727</v>
      </c>
      <c r="J105" t="s">
        <v>728</v>
      </c>
      <c r="K105" t="s">
        <v>729</v>
      </c>
      <c r="L105">
        <v>1368</v>
      </c>
      <c r="N105">
        <v>1011</v>
      </c>
      <c r="O105" t="s">
        <v>701</v>
      </c>
      <c r="P105" t="s">
        <v>701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296</v>
      </c>
      <c r="AT105">
        <v>12.9</v>
      </c>
      <c r="AU105" t="s">
        <v>355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730</v>
      </c>
      <c r="J106" t="s">
        <v>731</v>
      </c>
      <c r="K106" t="s">
        <v>732</v>
      </c>
      <c r="L106">
        <v>1368</v>
      </c>
      <c r="N106">
        <v>1011</v>
      </c>
      <c r="O106" t="s">
        <v>701</v>
      </c>
      <c r="P106" t="s">
        <v>701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296</v>
      </c>
      <c r="AT106">
        <v>0.13</v>
      </c>
      <c r="AU106" t="s">
        <v>355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733</v>
      </c>
      <c r="J107" t="s">
        <v>734</v>
      </c>
      <c r="K107" t="s">
        <v>735</v>
      </c>
      <c r="L107">
        <v>1368</v>
      </c>
      <c r="N107">
        <v>1011</v>
      </c>
      <c r="O107" t="s">
        <v>701</v>
      </c>
      <c r="P107" t="s">
        <v>701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296</v>
      </c>
      <c r="AT107">
        <v>0.13</v>
      </c>
      <c r="AU107" t="s">
        <v>355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736</v>
      </c>
      <c r="J108" t="s">
        <v>737</v>
      </c>
      <c r="K108" t="s">
        <v>738</v>
      </c>
      <c r="L108">
        <v>1368</v>
      </c>
      <c r="N108">
        <v>1011</v>
      </c>
      <c r="O108" t="s">
        <v>701</v>
      </c>
      <c r="P108" t="s">
        <v>701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296</v>
      </c>
      <c r="AT108">
        <v>3.58</v>
      </c>
      <c r="AU108" t="s">
        <v>355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739</v>
      </c>
      <c r="J109" t="s">
        <v>740</v>
      </c>
      <c r="K109" t="s">
        <v>741</v>
      </c>
      <c r="L109">
        <v>1368</v>
      </c>
      <c r="N109">
        <v>1011</v>
      </c>
      <c r="O109" t="s">
        <v>701</v>
      </c>
      <c r="P109" t="s">
        <v>701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296</v>
      </c>
      <c r="AT109">
        <v>16.100000000000001</v>
      </c>
      <c r="AU109" t="s">
        <v>355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742</v>
      </c>
      <c r="J110" t="s">
        <v>743</v>
      </c>
      <c r="K110" t="s">
        <v>744</v>
      </c>
      <c r="L110">
        <v>1368</v>
      </c>
      <c r="N110">
        <v>1011</v>
      </c>
      <c r="O110" t="s">
        <v>701</v>
      </c>
      <c r="P110" t="s">
        <v>701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296</v>
      </c>
      <c r="AT110">
        <v>75.400000000000006</v>
      </c>
      <c r="AU110" t="s">
        <v>355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745</v>
      </c>
      <c r="J111" t="s">
        <v>746</v>
      </c>
      <c r="K111" t="s">
        <v>747</v>
      </c>
      <c r="L111">
        <v>1368</v>
      </c>
      <c r="N111">
        <v>1011</v>
      </c>
      <c r="O111" t="s">
        <v>701</v>
      </c>
      <c r="P111" t="s">
        <v>701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296</v>
      </c>
      <c r="AT111">
        <v>0.92</v>
      </c>
      <c r="AU111" t="s">
        <v>355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758</v>
      </c>
      <c r="J112" t="s">
        <v>759</v>
      </c>
      <c r="K112" t="s">
        <v>760</v>
      </c>
      <c r="L112">
        <v>1339</v>
      </c>
      <c r="N112">
        <v>1007</v>
      </c>
      <c r="O112" t="s">
        <v>320</v>
      </c>
      <c r="P112" t="s">
        <v>320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296</v>
      </c>
      <c r="AT112">
        <v>22.9</v>
      </c>
      <c r="AU112" t="s">
        <v>342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761</v>
      </c>
      <c r="J113" t="s">
        <v>762</v>
      </c>
      <c r="K113" t="s">
        <v>763</v>
      </c>
      <c r="L113">
        <v>1346</v>
      </c>
      <c r="N113">
        <v>1009</v>
      </c>
      <c r="O113" t="s">
        <v>751</v>
      </c>
      <c r="P113" t="s">
        <v>751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296</v>
      </c>
      <c r="AT113">
        <v>12.2</v>
      </c>
      <c r="AU113" t="s">
        <v>342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767</v>
      </c>
      <c r="J114" t="s">
        <v>768</v>
      </c>
      <c r="K114" t="s">
        <v>769</v>
      </c>
      <c r="L114">
        <v>1348</v>
      </c>
      <c r="N114">
        <v>1009</v>
      </c>
      <c r="O114" t="s">
        <v>352</v>
      </c>
      <c r="P114" t="s">
        <v>352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296</v>
      </c>
      <c r="AT114">
        <v>7.4000000000000003E-3</v>
      </c>
      <c r="AU114" t="s">
        <v>342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770</v>
      </c>
      <c r="J115" t="s">
        <v>771</v>
      </c>
      <c r="K115" t="s">
        <v>772</v>
      </c>
      <c r="L115">
        <v>1348</v>
      </c>
      <c r="N115">
        <v>1009</v>
      </c>
      <c r="O115" t="s">
        <v>352</v>
      </c>
      <c r="P115" t="s">
        <v>352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296</v>
      </c>
      <c r="AT115">
        <v>0.01</v>
      </c>
      <c r="AU115" t="s">
        <v>342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776</v>
      </c>
      <c r="J116" t="s">
        <v>296</v>
      </c>
      <c r="K116" t="s">
        <v>777</v>
      </c>
      <c r="L116">
        <v>1374</v>
      </c>
      <c r="N116">
        <v>1013</v>
      </c>
      <c r="O116" t="s">
        <v>778</v>
      </c>
      <c r="P116" t="s">
        <v>778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296</v>
      </c>
      <c r="AT116">
        <v>41.5</v>
      </c>
      <c r="AU116" t="s">
        <v>342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784</v>
      </c>
      <c r="J117" t="s">
        <v>296</v>
      </c>
      <c r="K117" t="s">
        <v>785</v>
      </c>
      <c r="L117">
        <v>1191</v>
      </c>
      <c r="N117">
        <v>1013</v>
      </c>
      <c r="O117" t="s">
        <v>695</v>
      </c>
      <c r="P117" t="s">
        <v>695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296</v>
      </c>
      <c r="AT117">
        <v>186</v>
      </c>
      <c r="AU117" t="s">
        <v>355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696</v>
      </c>
      <c r="J118" t="s">
        <v>296</v>
      </c>
      <c r="K118" t="s">
        <v>697</v>
      </c>
      <c r="L118">
        <v>1191</v>
      </c>
      <c r="N118">
        <v>1013</v>
      </c>
      <c r="O118" t="s">
        <v>695</v>
      </c>
      <c r="P118" t="s">
        <v>695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296</v>
      </c>
      <c r="AT118">
        <v>4.46</v>
      </c>
      <c r="AU118" t="s">
        <v>296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781</v>
      </c>
      <c r="J119" t="s">
        <v>782</v>
      </c>
      <c r="K119" t="s">
        <v>783</v>
      </c>
      <c r="L119">
        <v>1368</v>
      </c>
      <c r="N119">
        <v>1011</v>
      </c>
      <c r="O119" t="s">
        <v>701</v>
      </c>
      <c r="P119" t="s">
        <v>701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296</v>
      </c>
      <c r="AT119">
        <v>0.17</v>
      </c>
      <c r="AU119" t="s">
        <v>355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727</v>
      </c>
      <c r="J120" t="s">
        <v>728</v>
      </c>
      <c r="K120" t="s">
        <v>729</v>
      </c>
      <c r="L120">
        <v>1368</v>
      </c>
      <c r="N120">
        <v>1011</v>
      </c>
      <c r="O120" t="s">
        <v>701</v>
      </c>
      <c r="P120" t="s">
        <v>701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296</v>
      </c>
      <c r="AT120">
        <v>7.68</v>
      </c>
      <c r="AU120" t="s">
        <v>355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730</v>
      </c>
      <c r="J121" t="s">
        <v>731</v>
      </c>
      <c r="K121" t="s">
        <v>732</v>
      </c>
      <c r="L121">
        <v>1368</v>
      </c>
      <c r="N121">
        <v>1011</v>
      </c>
      <c r="O121" t="s">
        <v>701</v>
      </c>
      <c r="P121" t="s">
        <v>701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296</v>
      </c>
      <c r="AT121">
        <v>0.17</v>
      </c>
      <c r="AU121" t="s">
        <v>355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733</v>
      </c>
      <c r="J122" t="s">
        <v>734</v>
      </c>
      <c r="K122" t="s">
        <v>735</v>
      </c>
      <c r="L122">
        <v>1368</v>
      </c>
      <c r="N122">
        <v>1011</v>
      </c>
      <c r="O122" t="s">
        <v>701</v>
      </c>
      <c r="P122" t="s">
        <v>701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296</v>
      </c>
      <c r="AT122">
        <v>0.17</v>
      </c>
      <c r="AU122" t="s">
        <v>355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736</v>
      </c>
      <c r="J123" t="s">
        <v>737</v>
      </c>
      <c r="K123" t="s">
        <v>738</v>
      </c>
      <c r="L123">
        <v>1368</v>
      </c>
      <c r="N123">
        <v>1011</v>
      </c>
      <c r="O123" t="s">
        <v>701</v>
      </c>
      <c r="P123" t="s">
        <v>701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296</v>
      </c>
      <c r="AT123">
        <v>1.47</v>
      </c>
      <c r="AU123" t="s">
        <v>355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739</v>
      </c>
      <c r="J124" t="s">
        <v>740</v>
      </c>
      <c r="K124" t="s">
        <v>741</v>
      </c>
      <c r="L124">
        <v>1368</v>
      </c>
      <c r="N124">
        <v>1011</v>
      </c>
      <c r="O124" t="s">
        <v>701</v>
      </c>
      <c r="P124" t="s">
        <v>701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296</v>
      </c>
      <c r="AT124">
        <v>54.1</v>
      </c>
      <c r="AU124" t="s">
        <v>355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745</v>
      </c>
      <c r="J125" t="s">
        <v>746</v>
      </c>
      <c r="K125" t="s">
        <v>747</v>
      </c>
      <c r="L125">
        <v>1368</v>
      </c>
      <c r="N125">
        <v>1011</v>
      </c>
      <c r="O125" t="s">
        <v>701</v>
      </c>
      <c r="P125" t="s">
        <v>701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296</v>
      </c>
      <c r="AT125">
        <v>4.12</v>
      </c>
      <c r="AU125" t="s">
        <v>355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755</v>
      </c>
      <c r="J126" t="s">
        <v>756</v>
      </c>
      <c r="K126" t="s">
        <v>757</v>
      </c>
      <c r="L126">
        <v>1339</v>
      </c>
      <c r="N126">
        <v>1007</v>
      </c>
      <c r="O126" t="s">
        <v>320</v>
      </c>
      <c r="P126" t="s">
        <v>320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296</v>
      </c>
      <c r="AT126">
        <v>1.38</v>
      </c>
      <c r="AU126" t="s">
        <v>342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767</v>
      </c>
      <c r="J127" t="s">
        <v>768</v>
      </c>
      <c r="K127" t="s">
        <v>769</v>
      </c>
      <c r="L127">
        <v>1348</v>
      </c>
      <c r="N127">
        <v>1009</v>
      </c>
      <c r="O127" t="s">
        <v>352</v>
      </c>
      <c r="P127" t="s">
        <v>352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296</v>
      </c>
      <c r="AT127">
        <v>1.711E-2</v>
      </c>
      <c r="AU127" t="s">
        <v>342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776</v>
      </c>
      <c r="J128" t="s">
        <v>296</v>
      </c>
      <c r="K128" t="s">
        <v>777</v>
      </c>
      <c r="L128">
        <v>1374</v>
      </c>
      <c r="N128">
        <v>1013</v>
      </c>
      <c r="O128" t="s">
        <v>778</v>
      </c>
      <c r="P128" t="s">
        <v>778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296</v>
      </c>
      <c r="AT128">
        <v>34.369999999999997</v>
      </c>
      <c r="AU128" t="s">
        <v>342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784</v>
      </c>
      <c r="J129" t="s">
        <v>296</v>
      </c>
      <c r="K129" t="s">
        <v>785</v>
      </c>
      <c r="L129">
        <v>1191</v>
      </c>
      <c r="N129">
        <v>1013</v>
      </c>
      <c r="O129" t="s">
        <v>695</v>
      </c>
      <c r="P129" t="s">
        <v>695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296</v>
      </c>
      <c r="AT129">
        <v>186</v>
      </c>
      <c r="AU129" t="s">
        <v>355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696</v>
      </c>
      <c r="J130" t="s">
        <v>296</v>
      </c>
      <c r="K130" t="s">
        <v>697</v>
      </c>
      <c r="L130">
        <v>1191</v>
      </c>
      <c r="N130">
        <v>1013</v>
      </c>
      <c r="O130" t="s">
        <v>695</v>
      </c>
      <c r="P130" t="s">
        <v>695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296</v>
      </c>
      <c r="AT130">
        <v>4.46</v>
      </c>
      <c r="AU130" t="s">
        <v>296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781</v>
      </c>
      <c r="J131" t="s">
        <v>782</v>
      </c>
      <c r="K131" t="s">
        <v>783</v>
      </c>
      <c r="L131">
        <v>1368</v>
      </c>
      <c r="N131">
        <v>1011</v>
      </c>
      <c r="O131" t="s">
        <v>701</v>
      </c>
      <c r="P131" t="s">
        <v>701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296</v>
      </c>
      <c r="AT131">
        <v>0.17</v>
      </c>
      <c r="AU131" t="s">
        <v>355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727</v>
      </c>
      <c r="J132" t="s">
        <v>728</v>
      </c>
      <c r="K132" t="s">
        <v>729</v>
      </c>
      <c r="L132">
        <v>1368</v>
      </c>
      <c r="N132">
        <v>1011</v>
      </c>
      <c r="O132" t="s">
        <v>701</v>
      </c>
      <c r="P132" t="s">
        <v>701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296</v>
      </c>
      <c r="AT132">
        <v>7.68</v>
      </c>
      <c r="AU132" t="s">
        <v>355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730</v>
      </c>
      <c r="J133" t="s">
        <v>731</v>
      </c>
      <c r="K133" t="s">
        <v>732</v>
      </c>
      <c r="L133">
        <v>1368</v>
      </c>
      <c r="N133">
        <v>1011</v>
      </c>
      <c r="O133" t="s">
        <v>701</v>
      </c>
      <c r="P133" t="s">
        <v>701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296</v>
      </c>
      <c r="AT133">
        <v>0.17</v>
      </c>
      <c r="AU133" t="s">
        <v>355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733</v>
      </c>
      <c r="J134" t="s">
        <v>734</v>
      </c>
      <c r="K134" t="s">
        <v>735</v>
      </c>
      <c r="L134">
        <v>1368</v>
      </c>
      <c r="N134">
        <v>1011</v>
      </c>
      <c r="O134" t="s">
        <v>701</v>
      </c>
      <c r="P134" t="s">
        <v>701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296</v>
      </c>
      <c r="AT134">
        <v>0.17</v>
      </c>
      <c r="AU134" t="s">
        <v>355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736</v>
      </c>
      <c r="J135" t="s">
        <v>737</v>
      </c>
      <c r="K135" t="s">
        <v>738</v>
      </c>
      <c r="L135">
        <v>1368</v>
      </c>
      <c r="N135">
        <v>1011</v>
      </c>
      <c r="O135" t="s">
        <v>701</v>
      </c>
      <c r="P135" t="s">
        <v>701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296</v>
      </c>
      <c r="AT135">
        <v>1.47</v>
      </c>
      <c r="AU135" t="s">
        <v>355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739</v>
      </c>
      <c r="J136" t="s">
        <v>740</v>
      </c>
      <c r="K136" t="s">
        <v>741</v>
      </c>
      <c r="L136">
        <v>1368</v>
      </c>
      <c r="N136">
        <v>1011</v>
      </c>
      <c r="O136" t="s">
        <v>701</v>
      </c>
      <c r="P136" t="s">
        <v>701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296</v>
      </c>
      <c r="AT136">
        <v>54.1</v>
      </c>
      <c r="AU136" t="s">
        <v>355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745</v>
      </c>
      <c r="J137" t="s">
        <v>746</v>
      </c>
      <c r="K137" t="s">
        <v>747</v>
      </c>
      <c r="L137">
        <v>1368</v>
      </c>
      <c r="N137">
        <v>1011</v>
      </c>
      <c r="O137" t="s">
        <v>701</v>
      </c>
      <c r="P137" t="s">
        <v>701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296</v>
      </c>
      <c r="AT137">
        <v>4.12</v>
      </c>
      <c r="AU137" t="s">
        <v>355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755</v>
      </c>
      <c r="J138" t="s">
        <v>756</v>
      </c>
      <c r="K138" t="s">
        <v>757</v>
      </c>
      <c r="L138">
        <v>1339</v>
      </c>
      <c r="N138">
        <v>1007</v>
      </c>
      <c r="O138" t="s">
        <v>320</v>
      </c>
      <c r="P138" t="s">
        <v>320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296</v>
      </c>
      <c r="AT138">
        <v>1.38</v>
      </c>
      <c r="AU138" t="s">
        <v>342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767</v>
      </c>
      <c r="J139" t="s">
        <v>768</v>
      </c>
      <c r="K139" t="s">
        <v>769</v>
      </c>
      <c r="L139">
        <v>1348</v>
      </c>
      <c r="N139">
        <v>1009</v>
      </c>
      <c r="O139" t="s">
        <v>352</v>
      </c>
      <c r="P139" t="s">
        <v>352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296</v>
      </c>
      <c r="AT139">
        <v>1.711E-2</v>
      </c>
      <c r="AU139" t="s">
        <v>342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776</v>
      </c>
      <c r="J140" t="s">
        <v>296</v>
      </c>
      <c r="K140" t="s">
        <v>777</v>
      </c>
      <c r="L140">
        <v>1374</v>
      </c>
      <c r="N140">
        <v>1013</v>
      </c>
      <c r="O140" t="s">
        <v>778</v>
      </c>
      <c r="P140" t="s">
        <v>778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296</v>
      </c>
      <c r="AT140">
        <v>34.369999999999997</v>
      </c>
      <c r="AU140" t="s">
        <v>342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779</v>
      </c>
      <c r="J141" t="s">
        <v>296</v>
      </c>
      <c r="K141" t="s">
        <v>780</v>
      </c>
      <c r="L141">
        <v>1191</v>
      </c>
      <c r="N141">
        <v>1013</v>
      </c>
      <c r="O141" t="s">
        <v>695</v>
      </c>
      <c r="P141" t="s">
        <v>695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296</v>
      </c>
      <c r="AT141">
        <v>32.369999999999997</v>
      </c>
      <c r="AU141" t="s">
        <v>373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696</v>
      </c>
      <c r="J142" t="s">
        <v>296</v>
      </c>
      <c r="K142" t="s">
        <v>697</v>
      </c>
      <c r="L142">
        <v>1191</v>
      </c>
      <c r="N142">
        <v>1013</v>
      </c>
      <c r="O142" t="s">
        <v>695</v>
      </c>
      <c r="P142" t="s">
        <v>695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296</v>
      </c>
      <c r="AT142">
        <v>5.83</v>
      </c>
      <c r="AU142" t="s">
        <v>296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786</v>
      </c>
      <c r="J143" t="s">
        <v>787</v>
      </c>
      <c r="K143" t="s">
        <v>788</v>
      </c>
      <c r="L143">
        <v>1368</v>
      </c>
      <c r="N143">
        <v>1011</v>
      </c>
      <c r="O143" t="s">
        <v>701</v>
      </c>
      <c r="P143" t="s">
        <v>701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296</v>
      </c>
      <c r="AT143">
        <v>7.0000000000000007E-2</v>
      </c>
      <c r="AU143" t="s">
        <v>373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781</v>
      </c>
      <c r="J144" t="s">
        <v>782</v>
      </c>
      <c r="K144" t="s">
        <v>783</v>
      </c>
      <c r="L144">
        <v>1368</v>
      </c>
      <c r="N144">
        <v>1011</v>
      </c>
      <c r="O144" t="s">
        <v>701</v>
      </c>
      <c r="P144" t="s">
        <v>701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296</v>
      </c>
      <c r="AT144">
        <v>0.12</v>
      </c>
      <c r="AU144" t="s">
        <v>373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789</v>
      </c>
      <c r="J145" t="s">
        <v>790</v>
      </c>
      <c r="K145" t="s">
        <v>791</v>
      </c>
      <c r="L145">
        <v>1368</v>
      </c>
      <c r="N145">
        <v>1011</v>
      </c>
      <c r="O145" t="s">
        <v>701</v>
      </c>
      <c r="P145" t="s">
        <v>701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296</v>
      </c>
      <c r="AT145">
        <v>5.45</v>
      </c>
      <c r="AU145" t="s">
        <v>373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792</v>
      </c>
      <c r="J146" t="s">
        <v>793</v>
      </c>
      <c r="K146" t="s">
        <v>794</v>
      </c>
      <c r="L146">
        <v>1368</v>
      </c>
      <c r="N146">
        <v>1011</v>
      </c>
      <c r="O146" t="s">
        <v>701</v>
      </c>
      <c r="P146" t="s">
        <v>701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296</v>
      </c>
      <c r="AT146">
        <v>0.96</v>
      </c>
      <c r="AU146" t="s">
        <v>373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795</v>
      </c>
      <c r="J147" t="s">
        <v>796</v>
      </c>
      <c r="K147" t="s">
        <v>797</v>
      </c>
      <c r="L147">
        <v>1368</v>
      </c>
      <c r="N147">
        <v>1011</v>
      </c>
      <c r="O147" t="s">
        <v>701</v>
      </c>
      <c r="P147" t="s">
        <v>701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296</v>
      </c>
      <c r="AT147">
        <v>0.19</v>
      </c>
      <c r="AU147" t="s">
        <v>373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798</v>
      </c>
      <c r="J148" t="s">
        <v>0</v>
      </c>
      <c r="K148" t="s">
        <v>1</v>
      </c>
      <c r="L148">
        <v>1368</v>
      </c>
      <c r="N148">
        <v>1011</v>
      </c>
      <c r="O148" t="s">
        <v>701</v>
      </c>
      <c r="P148" t="s">
        <v>701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296</v>
      </c>
      <c r="AT148">
        <v>1.68</v>
      </c>
      <c r="AU148" t="s">
        <v>373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2</v>
      </c>
      <c r="J149" t="s">
        <v>3</v>
      </c>
      <c r="K149" t="s">
        <v>4</v>
      </c>
      <c r="L149">
        <v>1368</v>
      </c>
      <c r="N149">
        <v>1011</v>
      </c>
      <c r="O149" t="s">
        <v>701</v>
      </c>
      <c r="P149" t="s">
        <v>701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296</v>
      </c>
      <c r="AT149">
        <v>9.6199999999999992</v>
      </c>
      <c r="AU149" t="s">
        <v>373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758</v>
      </c>
      <c r="J150" t="s">
        <v>759</v>
      </c>
      <c r="K150" t="s">
        <v>760</v>
      </c>
      <c r="L150">
        <v>1339</v>
      </c>
      <c r="N150">
        <v>1007</v>
      </c>
      <c r="O150" t="s">
        <v>320</v>
      </c>
      <c r="P150" t="s">
        <v>320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296</v>
      </c>
      <c r="AT150">
        <v>1.37</v>
      </c>
      <c r="AU150" t="s">
        <v>342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761</v>
      </c>
      <c r="J151" t="s">
        <v>762</v>
      </c>
      <c r="K151" t="s">
        <v>763</v>
      </c>
      <c r="L151">
        <v>1346</v>
      </c>
      <c r="N151">
        <v>1009</v>
      </c>
      <c r="O151" t="s">
        <v>751</v>
      </c>
      <c r="P151" t="s">
        <v>751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296</v>
      </c>
      <c r="AT151">
        <v>0.41</v>
      </c>
      <c r="AU151" t="s">
        <v>342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5</v>
      </c>
      <c r="J152" t="s">
        <v>6</v>
      </c>
      <c r="K152" t="s">
        <v>7</v>
      </c>
      <c r="L152">
        <v>1348</v>
      </c>
      <c r="N152">
        <v>1009</v>
      </c>
      <c r="O152" t="s">
        <v>352</v>
      </c>
      <c r="P152" t="s">
        <v>352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296</v>
      </c>
      <c r="AT152">
        <v>4.0000000000000001E-3</v>
      </c>
      <c r="AU152" t="s">
        <v>342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8</v>
      </c>
      <c r="J153" t="s">
        <v>9</v>
      </c>
      <c r="K153" t="s">
        <v>10</v>
      </c>
      <c r="L153">
        <v>1348</v>
      </c>
      <c r="N153">
        <v>1009</v>
      </c>
      <c r="O153" t="s">
        <v>352</v>
      </c>
      <c r="P153" t="s">
        <v>352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296</v>
      </c>
      <c r="AT153">
        <v>1.0000000000000001E-5</v>
      </c>
      <c r="AU153" t="s">
        <v>342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11</v>
      </c>
      <c r="J154" t="s">
        <v>12</v>
      </c>
      <c r="K154" t="s">
        <v>13</v>
      </c>
      <c r="L154">
        <v>1348</v>
      </c>
      <c r="N154">
        <v>1009</v>
      </c>
      <c r="O154" t="s">
        <v>352</v>
      </c>
      <c r="P154" t="s">
        <v>352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296</v>
      </c>
      <c r="AT154">
        <v>1E-4</v>
      </c>
      <c r="AU154" t="s">
        <v>342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14</v>
      </c>
      <c r="J155" t="s">
        <v>15</v>
      </c>
      <c r="K155" t="s">
        <v>16</v>
      </c>
      <c r="L155">
        <v>1348</v>
      </c>
      <c r="N155">
        <v>1009</v>
      </c>
      <c r="O155" t="s">
        <v>352</v>
      </c>
      <c r="P155" t="s">
        <v>352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296</v>
      </c>
      <c r="AT155">
        <v>1E-3</v>
      </c>
      <c r="AU155" t="s">
        <v>342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17</v>
      </c>
      <c r="J156" t="s">
        <v>18</v>
      </c>
      <c r="K156" t="s">
        <v>19</v>
      </c>
      <c r="L156">
        <v>1302</v>
      </c>
      <c r="N156">
        <v>1003</v>
      </c>
      <c r="O156" t="s">
        <v>20</v>
      </c>
      <c r="P156" t="s">
        <v>20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296</v>
      </c>
      <c r="AT156">
        <v>1.8700000000000001E-2</v>
      </c>
      <c r="AU156" t="s">
        <v>342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21</v>
      </c>
      <c r="J157" t="s">
        <v>22</v>
      </c>
      <c r="K157" t="s">
        <v>23</v>
      </c>
      <c r="L157">
        <v>1348</v>
      </c>
      <c r="N157">
        <v>1009</v>
      </c>
      <c r="O157" t="s">
        <v>352</v>
      </c>
      <c r="P157" t="s">
        <v>352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296</v>
      </c>
      <c r="AT157">
        <v>3.0000000000000001E-5</v>
      </c>
      <c r="AU157" t="s">
        <v>342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24</v>
      </c>
      <c r="J158" t="s">
        <v>25</v>
      </c>
      <c r="K158" t="s">
        <v>26</v>
      </c>
      <c r="L158">
        <v>1348</v>
      </c>
      <c r="N158">
        <v>1009</v>
      </c>
      <c r="O158" t="s">
        <v>352</v>
      </c>
      <c r="P158" t="s">
        <v>352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296</v>
      </c>
      <c r="AT158">
        <v>1.9400000000000001E-3</v>
      </c>
      <c r="AU158" t="s">
        <v>342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27</v>
      </c>
      <c r="J159" t="s">
        <v>28</v>
      </c>
      <c r="K159" t="s">
        <v>29</v>
      </c>
      <c r="L159">
        <v>1339</v>
      </c>
      <c r="N159">
        <v>1007</v>
      </c>
      <c r="O159" t="s">
        <v>320</v>
      </c>
      <c r="P159" t="s">
        <v>320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296</v>
      </c>
      <c r="AT159">
        <v>1.0300000000000001E-3</v>
      </c>
      <c r="AU159" t="s">
        <v>342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30</v>
      </c>
      <c r="J160" t="s">
        <v>31</v>
      </c>
      <c r="K160" t="s">
        <v>32</v>
      </c>
      <c r="L160">
        <v>1348</v>
      </c>
      <c r="N160">
        <v>1009</v>
      </c>
      <c r="O160" t="s">
        <v>352</v>
      </c>
      <c r="P160" t="s">
        <v>352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296</v>
      </c>
      <c r="AT160">
        <v>3.1E-4</v>
      </c>
      <c r="AU160" t="s">
        <v>342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33</v>
      </c>
      <c r="J161" t="s">
        <v>34</v>
      </c>
      <c r="K161" t="s">
        <v>35</v>
      </c>
      <c r="L161">
        <v>1348</v>
      </c>
      <c r="N161">
        <v>1009</v>
      </c>
      <c r="O161" t="s">
        <v>352</v>
      </c>
      <c r="P161" t="s">
        <v>352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296</v>
      </c>
      <c r="AT161">
        <v>5.9999999999999995E-4</v>
      </c>
      <c r="AU161" t="s">
        <v>342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779</v>
      </c>
      <c r="J162" t="s">
        <v>296</v>
      </c>
      <c r="K162" t="s">
        <v>780</v>
      </c>
      <c r="L162">
        <v>1191</v>
      </c>
      <c r="N162">
        <v>1013</v>
      </c>
      <c r="O162" t="s">
        <v>695</v>
      </c>
      <c r="P162" t="s">
        <v>695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296</v>
      </c>
      <c r="AT162">
        <v>32.369999999999997</v>
      </c>
      <c r="AU162" t="s">
        <v>373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696</v>
      </c>
      <c r="J163" t="s">
        <v>296</v>
      </c>
      <c r="K163" t="s">
        <v>697</v>
      </c>
      <c r="L163">
        <v>1191</v>
      </c>
      <c r="N163">
        <v>1013</v>
      </c>
      <c r="O163" t="s">
        <v>695</v>
      </c>
      <c r="P163" t="s">
        <v>695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296</v>
      </c>
      <c r="AT163">
        <v>5.83</v>
      </c>
      <c r="AU163" t="s">
        <v>296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786</v>
      </c>
      <c r="J164" t="s">
        <v>787</v>
      </c>
      <c r="K164" t="s">
        <v>788</v>
      </c>
      <c r="L164">
        <v>1368</v>
      </c>
      <c r="N164">
        <v>1011</v>
      </c>
      <c r="O164" t="s">
        <v>701</v>
      </c>
      <c r="P164" t="s">
        <v>701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296</v>
      </c>
      <c r="AT164">
        <v>7.0000000000000007E-2</v>
      </c>
      <c r="AU164" t="s">
        <v>373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781</v>
      </c>
      <c r="J165" t="s">
        <v>782</v>
      </c>
      <c r="K165" t="s">
        <v>783</v>
      </c>
      <c r="L165">
        <v>1368</v>
      </c>
      <c r="N165">
        <v>1011</v>
      </c>
      <c r="O165" t="s">
        <v>701</v>
      </c>
      <c r="P165" t="s">
        <v>701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296</v>
      </c>
      <c r="AT165">
        <v>0.12</v>
      </c>
      <c r="AU165" t="s">
        <v>373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789</v>
      </c>
      <c r="J166" t="s">
        <v>790</v>
      </c>
      <c r="K166" t="s">
        <v>791</v>
      </c>
      <c r="L166">
        <v>1368</v>
      </c>
      <c r="N166">
        <v>1011</v>
      </c>
      <c r="O166" t="s">
        <v>701</v>
      </c>
      <c r="P166" t="s">
        <v>701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296</v>
      </c>
      <c r="AT166">
        <v>5.45</v>
      </c>
      <c r="AU166" t="s">
        <v>373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792</v>
      </c>
      <c r="J167" t="s">
        <v>793</v>
      </c>
      <c r="K167" t="s">
        <v>794</v>
      </c>
      <c r="L167">
        <v>1368</v>
      </c>
      <c r="N167">
        <v>1011</v>
      </c>
      <c r="O167" t="s">
        <v>701</v>
      </c>
      <c r="P167" t="s">
        <v>701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296</v>
      </c>
      <c r="AT167">
        <v>0.96</v>
      </c>
      <c r="AU167" t="s">
        <v>373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795</v>
      </c>
      <c r="J168" t="s">
        <v>796</v>
      </c>
      <c r="K168" t="s">
        <v>797</v>
      </c>
      <c r="L168">
        <v>1368</v>
      </c>
      <c r="N168">
        <v>1011</v>
      </c>
      <c r="O168" t="s">
        <v>701</v>
      </c>
      <c r="P168" t="s">
        <v>701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296</v>
      </c>
      <c r="AT168">
        <v>0.19</v>
      </c>
      <c r="AU168" t="s">
        <v>373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798</v>
      </c>
      <c r="J169" t="s">
        <v>0</v>
      </c>
      <c r="K169" t="s">
        <v>1</v>
      </c>
      <c r="L169">
        <v>1368</v>
      </c>
      <c r="N169">
        <v>1011</v>
      </c>
      <c r="O169" t="s">
        <v>701</v>
      </c>
      <c r="P169" t="s">
        <v>701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296</v>
      </c>
      <c r="AT169">
        <v>1.68</v>
      </c>
      <c r="AU169" t="s">
        <v>373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2</v>
      </c>
      <c r="J170" t="s">
        <v>3</v>
      </c>
      <c r="K170" t="s">
        <v>4</v>
      </c>
      <c r="L170">
        <v>1368</v>
      </c>
      <c r="N170">
        <v>1011</v>
      </c>
      <c r="O170" t="s">
        <v>701</v>
      </c>
      <c r="P170" t="s">
        <v>701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296</v>
      </c>
      <c r="AT170">
        <v>9.6199999999999992</v>
      </c>
      <c r="AU170" t="s">
        <v>373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758</v>
      </c>
      <c r="J171" t="s">
        <v>759</v>
      </c>
      <c r="K171" t="s">
        <v>760</v>
      </c>
      <c r="L171">
        <v>1339</v>
      </c>
      <c r="N171">
        <v>1007</v>
      </c>
      <c r="O171" t="s">
        <v>320</v>
      </c>
      <c r="P171" t="s">
        <v>320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296</v>
      </c>
      <c r="AT171">
        <v>1.37</v>
      </c>
      <c r="AU171" t="s">
        <v>342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761</v>
      </c>
      <c r="J172" t="s">
        <v>762</v>
      </c>
      <c r="K172" t="s">
        <v>763</v>
      </c>
      <c r="L172">
        <v>1346</v>
      </c>
      <c r="N172">
        <v>1009</v>
      </c>
      <c r="O172" t="s">
        <v>751</v>
      </c>
      <c r="P172" t="s">
        <v>751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296</v>
      </c>
      <c r="AT172">
        <v>0.41</v>
      </c>
      <c r="AU172" t="s">
        <v>342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5</v>
      </c>
      <c r="J173" t="s">
        <v>6</v>
      </c>
      <c r="K173" t="s">
        <v>7</v>
      </c>
      <c r="L173">
        <v>1348</v>
      </c>
      <c r="N173">
        <v>1009</v>
      </c>
      <c r="O173" t="s">
        <v>352</v>
      </c>
      <c r="P173" t="s">
        <v>352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296</v>
      </c>
      <c r="AT173">
        <v>4.0000000000000001E-3</v>
      </c>
      <c r="AU173" t="s">
        <v>342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8</v>
      </c>
      <c r="J174" t="s">
        <v>9</v>
      </c>
      <c r="K174" t="s">
        <v>10</v>
      </c>
      <c r="L174">
        <v>1348</v>
      </c>
      <c r="N174">
        <v>1009</v>
      </c>
      <c r="O174" t="s">
        <v>352</v>
      </c>
      <c r="P174" t="s">
        <v>352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296</v>
      </c>
      <c r="AT174">
        <v>1.0000000000000001E-5</v>
      </c>
      <c r="AU174" t="s">
        <v>342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11</v>
      </c>
      <c r="J175" t="s">
        <v>12</v>
      </c>
      <c r="K175" t="s">
        <v>13</v>
      </c>
      <c r="L175">
        <v>1348</v>
      </c>
      <c r="N175">
        <v>1009</v>
      </c>
      <c r="O175" t="s">
        <v>352</v>
      </c>
      <c r="P175" t="s">
        <v>352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296</v>
      </c>
      <c r="AT175">
        <v>1E-4</v>
      </c>
      <c r="AU175" t="s">
        <v>342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14</v>
      </c>
      <c r="J176" t="s">
        <v>15</v>
      </c>
      <c r="K176" t="s">
        <v>16</v>
      </c>
      <c r="L176">
        <v>1348</v>
      </c>
      <c r="N176">
        <v>1009</v>
      </c>
      <c r="O176" t="s">
        <v>352</v>
      </c>
      <c r="P176" t="s">
        <v>352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296</v>
      </c>
      <c r="AT176">
        <v>1E-3</v>
      </c>
      <c r="AU176" t="s">
        <v>342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17</v>
      </c>
      <c r="J177" t="s">
        <v>18</v>
      </c>
      <c r="K177" t="s">
        <v>19</v>
      </c>
      <c r="L177">
        <v>1302</v>
      </c>
      <c r="N177">
        <v>1003</v>
      </c>
      <c r="O177" t="s">
        <v>20</v>
      </c>
      <c r="P177" t="s">
        <v>20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296</v>
      </c>
      <c r="AT177">
        <v>1.8700000000000001E-2</v>
      </c>
      <c r="AU177" t="s">
        <v>342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21</v>
      </c>
      <c r="J178" t="s">
        <v>22</v>
      </c>
      <c r="K178" t="s">
        <v>23</v>
      </c>
      <c r="L178">
        <v>1348</v>
      </c>
      <c r="N178">
        <v>1009</v>
      </c>
      <c r="O178" t="s">
        <v>352</v>
      </c>
      <c r="P178" t="s">
        <v>352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296</v>
      </c>
      <c r="AT178">
        <v>3.0000000000000001E-5</v>
      </c>
      <c r="AU178" t="s">
        <v>342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24</v>
      </c>
      <c r="J179" t="s">
        <v>25</v>
      </c>
      <c r="K179" t="s">
        <v>26</v>
      </c>
      <c r="L179">
        <v>1348</v>
      </c>
      <c r="N179">
        <v>1009</v>
      </c>
      <c r="O179" t="s">
        <v>352</v>
      </c>
      <c r="P179" t="s">
        <v>352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296</v>
      </c>
      <c r="AT179">
        <v>1.9400000000000001E-3</v>
      </c>
      <c r="AU179" t="s">
        <v>342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27</v>
      </c>
      <c r="J180" t="s">
        <v>28</v>
      </c>
      <c r="K180" t="s">
        <v>29</v>
      </c>
      <c r="L180">
        <v>1339</v>
      </c>
      <c r="N180">
        <v>1007</v>
      </c>
      <c r="O180" t="s">
        <v>320</v>
      </c>
      <c r="P180" t="s">
        <v>320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296</v>
      </c>
      <c r="AT180">
        <v>1.0300000000000001E-3</v>
      </c>
      <c r="AU180" t="s">
        <v>342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30</v>
      </c>
      <c r="J181" t="s">
        <v>31</v>
      </c>
      <c r="K181" t="s">
        <v>32</v>
      </c>
      <c r="L181">
        <v>1348</v>
      </c>
      <c r="N181">
        <v>1009</v>
      </c>
      <c r="O181" t="s">
        <v>352</v>
      </c>
      <c r="P181" t="s">
        <v>352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296</v>
      </c>
      <c r="AT181">
        <v>3.1E-4</v>
      </c>
      <c r="AU181" t="s">
        <v>342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33</v>
      </c>
      <c r="J182" t="s">
        <v>34</v>
      </c>
      <c r="K182" t="s">
        <v>35</v>
      </c>
      <c r="L182">
        <v>1348</v>
      </c>
      <c r="N182">
        <v>1009</v>
      </c>
      <c r="O182" t="s">
        <v>352</v>
      </c>
      <c r="P182" t="s">
        <v>352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296</v>
      </c>
      <c r="AT182">
        <v>5.9999999999999995E-4</v>
      </c>
      <c r="AU182" t="s">
        <v>342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36</v>
      </c>
      <c r="J183" t="s">
        <v>296</v>
      </c>
      <c r="K183" t="s">
        <v>37</v>
      </c>
      <c r="L183">
        <v>1191</v>
      </c>
      <c r="N183">
        <v>1013</v>
      </c>
      <c r="O183" t="s">
        <v>695</v>
      </c>
      <c r="P183" t="s">
        <v>695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296</v>
      </c>
      <c r="AT183">
        <v>167</v>
      </c>
      <c r="AU183" t="s">
        <v>383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696</v>
      </c>
      <c r="J184" t="s">
        <v>296</v>
      </c>
      <c r="K184" t="s">
        <v>697</v>
      </c>
      <c r="L184">
        <v>1191</v>
      </c>
      <c r="N184">
        <v>1013</v>
      </c>
      <c r="O184" t="s">
        <v>695</v>
      </c>
      <c r="P184" t="s">
        <v>695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296</v>
      </c>
      <c r="AT184">
        <v>21.12</v>
      </c>
      <c r="AU184" t="s">
        <v>296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781</v>
      </c>
      <c r="J185" t="s">
        <v>782</v>
      </c>
      <c r="K185" t="s">
        <v>783</v>
      </c>
      <c r="L185">
        <v>1368</v>
      </c>
      <c r="N185">
        <v>1011</v>
      </c>
      <c r="O185" t="s">
        <v>701</v>
      </c>
      <c r="P185" t="s">
        <v>701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296</v>
      </c>
      <c r="AT185">
        <v>13.08</v>
      </c>
      <c r="AU185" t="s">
        <v>383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38</v>
      </c>
      <c r="J186" t="s">
        <v>39</v>
      </c>
      <c r="K186" t="s">
        <v>40</v>
      </c>
      <c r="L186">
        <v>1368</v>
      </c>
      <c r="N186">
        <v>1011</v>
      </c>
      <c r="O186" t="s">
        <v>701</v>
      </c>
      <c r="P186" t="s">
        <v>701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296</v>
      </c>
      <c r="AT186">
        <v>7.77</v>
      </c>
      <c r="AU186" t="s">
        <v>383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730</v>
      </c>
      <c r="J187" t="s">
        <v>731</v>
      </c>
      <c r="K187" t="s">
        <v>732</v>
      </c>
      <c r="L187">
        <v>1368</v>
      </c>
      <c r="N187">
        <v>1011</v>
      </c>
      <c r="O187" t="s">
        <v>701</v>
      </c>
      <c r="P187" t="s">
        <v>701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296</v>
      </c>
      <c r="AT187">
        <v>0.27</v>
      </c>
      <c r="AU187" t="s">
        <v>383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733</v>
      </c>
      <c r="J188" t="s">
        <v>734</v>
      </c>
      <c r="K188" t="s">
        <v>735</v>
      </c>
      <c r="L188">
        <v>1368</v>
      </c>
      <c r="N188">
        <v>1011</v>
      </c>
      <c r="O188" t="s">
        <v>701</v>
      </c>
      <c r="P188" t="s">
        <v>701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296</v>
      </c>
      <c r="AT188">
        <v>0.27</v>
      </c>
      <c r="AU188" t="s">
        <v>383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739</v>
      </c>
      <c r="J189" t="s">
        <v>740</v>
      </c>
      <c r="K189" t="s">
        <v>741</v>
      </c>
      <c r="L189">
        <v>1368</v>
      </c>
      <c r="N189">
        <v>1011</v>
      </c>
      <c r="O189" t="s">
        <v>701</v>
      </c>
      <c r="P189" t="s">
        <v>701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296</v>
      </c>
      <c r="AT189">
        <v>31.07</v>
      </c>
      <c r="AU189" t="s">
        <v>383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758</v>
      </c>
      <c r="J190" t="s">
        <v>759</v>
      </c>
      <c r="K190" t="s">
        <v>760</v>
      </c>
      <c r="L190">
        <v>1339</v>
      </c>
      <c r="N190">
        <v>1007</v>
      </c>
      <c r="O190" t="s">
        <v>320</v>
      </c>
      <c r="P190" t="s">
        <v>320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296</v>
      </c>
      <c r="AT190">
        <v>4</v>
      </c>
      <c r="AU190" t="s">
        <v>342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761</v>
      </c>
      <c r="J191" t="s">
        <v>762</v>
      </c>
      <c r="K191" t="s">
        <v>763</v>
      </c>
      <c r="L191">
        <v>1346</v>
      </c>
      <c r="N191">
        <v>1009</v>
      </c>
      <c r="O191" t="s">
        <v>751</v>
      </c>
      <c r="P191" t="s">
        <v>751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296</v>
      </c>
      <c r="AT191">
        <v>1.1000000000000001</v>
      </c>
      <c r="AU191" t="s">
        <v>342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41</v>
      </c>
      <c r="J192" t="s">
        <v>42</v>
      </c>
      <c r="K192" t="s">
        <v>43</v>
      </c>
      <c r="L192">
        <v>1339</v>
      </c>
      <c r="N192">
        <v>1007</v>
      </c>
      <c r="O192" t="s">
        <v>320</v>
      </c>
      <c r="P192" t="s">
        <v>320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296</v>
      </c>
      <c r="AT192">
        <v>2</v>
      </c>
      <c r="AU192" t="s">
        <v>342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44</v>
      </c>
      <c r="J193" t="s">
        <v>45</v>
      </c>
      <c r="K193" t="s">
        <v>46</v>
      </c>
      <c r="L193">
        <v>1348</v>
      </c>
      <c r="N193">
        <v>1009</v>
      </c>
      <c r="O193" t="s">
        <v>352</v>
      </c>
      <c r="P193" t="s">
        <v>352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296</v>
      </c>
      <c r="AT193">
        <v>1.2999999999999999E-2</v>
      </c>
      <c r="AU193" t="s">
        <v>342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776</v>
      </c>
      <c r="J194" t="s">
        <v>296</v>
      </c>
      <c r="K194" t="s">
        <v>777</v>
      </c>
      <c r="L194">
        <v>1374</v>
      </c>
      <c r="N194">
        <v>1013</v>
      </c>
      <c r="O194" t="s">
        <v>778</v>
      </c>
      <c r="P194" t="s">
        <v>778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296</v>
      </c>
      <c r="AT194">
        <v>28.69</v>
      </c>
      <c r="AU194" t="s">
        <v>342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36</v>
      </c>
      <c r="J195" t="s">
        <v>296</v>
      </c>
      <c r="K195" t="s">
        <v>37</v>
      </c>
      <c r="L195">
        <v>1191</v>
      </c>
      <c r="N195">
        <v>1013</v>
      </c>
      <c r="O195" t="s">
        <v>695</v>
      </c>
      <c r="P195" t="s">
        <v>695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296</v>
      </c>
      <c r="AT195">
        <v>167</v>
      </c>
      <c r="AU195" t="s">
        <v>383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696</v>
      </c>
      <c r="J196" t="s">
        <v>296</v>
      </c>
      <c r="K196" t="s">
        <v>697</v>
      </c>
      <c r="L196">
        <v>1191</v>
      </c>
      <c r="N196">
        <v>1013</v>
      </c>
      <c r="O196" t="s">
        <v>695</v>
      </c>
      <c r="P196" t="s">
        <v>695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296</v>
      </c>
      <c r="AT196">
        <v>21.12</v>
      </c>
      <c r="AU196" t="s">
        <v>296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781</v>
      </c>
      <c r="J197" t="s">
        <v>782</v>
      </c>
      <c r="K197" t="s">
        <v>783</v>
      </c>
      <c r="L197">
        <v>1368</v>
      </c>
      <c r="N197">
        <v>1011</v>
      </c>
      <c r="O197" t="s">
        <v>701</v>
      </c>
      <c r="P197" t="s">
        <v>701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296</v>
      </c>
      <c r="AT197">
        <v>13.08</v>
      </c>
      <c r="AU197" t="s">
        <v>383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38</v>
      </c>
      <c r="J198" t="s">
        <v>39</v>
      </c>
      <c r="K198" t="s">
        <v>40</v>
      </c>
      <c r="L198">
        <v>1368</v>
      </c>
      <c r="N198">
        <v>1011</v>
      </c>
      <c r="O198" t="s">
        <v>701</v>
      </c>
      <c r="P198" t="s">
        <v>701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296</v>
      </c>
      <c r="AT198">
        <v>7.77</v>
      </c>
      <c r="AU198" t="s">
        <v>383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730</v>
      </c>
      <c r="J199" t="s">
        <v>731</v>
      </c>
      <c r="K199" t="s">
        <v>732</v>
      </c>
      <c r="L199">
        <v>1368</v>
      </c>
      <c r="N199">
        <v>1011</v>
      </c>
      <c r="O199" t="s">
        <v>701</v>
      </c>
      <c r="P199" t="s">
        <v>701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296</v>
      </c>
      <c r="AT199">
        <v>0.27</v>
      </c>
      <c r="AU199" t="s">
        <v>383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733</v>
      </c>
      <c r="J200" t="s">
        <v>734</v>
      </c>
      <c r="K200" t="s">
        <v>735</v>
      </c>
      <c r="L200">
        <v>1368</v>
      </c>
      <c r="N200">
        <v>1011</v>
      </c>
      <c r="O200" t="s">
        <v>701</v>
      </c>
      <c r="P200" t="s">
        <v>701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296</v>
      </c>
      <c r="AT200">
        <v>0.27</v>
      </c>
      <c r="AU200" t="s">
        <v>383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739</v>
      </c>
      <c r="J201" t="s">
        <v>740</v>
      </c>
      <c r="K201" t="s">
        <v>741</v>
      </c>
      <c r="L201">
        <v>1368</v>
      </c>
      <c r="N201">
        <v>1011</v>
      </c>
      <c r="O201" t="s">
        <v>701</v>
      </c>
      <c r="P201" t="s">
        <v>701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296</v>
      </c>
      <c r="AT201">
        <v>31.07</v>
      </c>
      <c r="AU201" t="s">
        <v>383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758</v>
      </c>
      <c r="J202" t="s">
        <v>759</v>
      </c>
      <c r="K202" t="s">
        <v>760</v>
      </c>
      <c r="L202">
        <v>1339</v>
      </c>
      <c r="N202">
        <v>1007</v>
      </c>
      <c r="O202" t="s">
        <v>320</v>
      </c>
      <c r="P202" t="s">
        <v>320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296</v>
      </c>
      <c r="AT202">
        <v>4</v>
      </c>
      <c r="AU202" t="s">
        <v>342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761</v>
      </c>
      <c r="J203" t="s">
        <v>762</v>
      </c>
      <c r="K203" t="s">
        <v>763</v>
      </c>
      <c r="L203">
        <v>1346</v>
      </c>
      <c r="N203">
        <v>1009</v>
      </c>
      <c r="O203" t="s">
        <v>751</v>
      </c>
      <c r="P203" t="s">
        <v>751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296</v>
      </c>
      <c r="AT203">
        <v>1.1000000000000001</v>
      </c>
      <c r="AU203" t="s">
        <v>342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41</v>
      </c>
      <c r="J204" t="s">
        <v>42</v>
      </c>
      <c r="K204" t="s">
        <v>43</v>
      </c>
      <c r="L204">
        <v>1339</v>
      </c>
      <c r="N204">
        <v>1007</v>
      </c>
      <c r="O204" t="s">
        <v>320</v>
      </c>
      <c r="P204" t="s">
        <v>320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296</v>
      </c>
      <c r="AT204">
        <v>2</v>
      </c>
      <c r="AU204" t="s">
        <v>342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44</v>
      </c>
      <c r="J205" t="s">
        <v>45</v>
      </c>
      <c r="K205" t="s">
        <v>46</v>
      </c>
      <c r="L205">
        <v>1348</v>
      </c>
      <c r="N205">
        <v>1009</v>
      </c>
      <c r="O205" t="s">
        <v>352</v>
      </c>
      <c r="P205" t="s">
        <v>352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296</v>
      </c>
      <c r="AT205">
        <v>1.2999999999999999E-2</v>
      </c>
      <c r="AU205" t="s">
        <v>342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776</v>
      </c>
      <c r="J206" t="s">
        <v>296</v>
      </c>
      <c r="K206" t="s">
        <v>777</v>
      </c>
      <c r="L206">
        <v>1374</v>
      </c>
      <c r="N206">
        <v>1013</v>
      </c>
      <c r="O206" t="s">
        <v>778</v>
      </c>
      <c r="P206" t="s">
        <v>778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296</v>
      </c>
      <c r="AT206">
        <v>28.69</v>
      </c>
      <c r="AU206" t="s">
        <v>342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779</v>
      </c>
      <c r="J207" t="s">
        <v>296</v>
      </c>
      <c r="K207" t="s">
        <v>780</v>
      </c>
      <c r="L207">
        <v>1191</v>
      </c>
      <c r="N207">
        <v>1013</v>
      </c>
      <c r="O207" t="s">
        <v>695</v>
      </c>
      <c r="P207" t="s">
        <v>695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296</v>
      </c>
      <c r="AT207">
        <v>247</v>
      </c>
      <c r="AU207" t="s">
        <v>296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696</v>
      </c>
      <c r="J208" t="s">
        <v>296</v>
      </c>
      <c r="K208" t="s">
        <v>697</v>
      </c>
      <c r="L208">
        <v>1191</v>
      </c>
      <c r="N208">
        <v>1013</v>
      </c>
      <c r="O208" t="s">
        <v>695</v>
      </c>
      <c r="P208" t="s">
        <v>695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296</v>
      </c>
      <c r="AT208">
        <v>5.78</v>
      </c>
      <c r="AU208" t="s">
        <v>296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781</v>
      </c>
      <c r="J209" t="s">
        <v>782</v>
      </c>
      <c r="K209" t="s">
        <v>783</v>
      </c>
      <c r="L209">
        <v>1368</v>
      </c>
      <c r="N209">
        <v>1011</v>
      </c>
      <c r="O209" t="s">
        <v>701</v>
      </c>
      <c r="P209" t="s">
        <v>701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296</v>
      </c>
      <c r="AT209">
        <v>4.7300000000000004</v>
      </c>
      <c r="AU209" t="s">
        <v>296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727</v>
      </c>
      <c r="J210" t="s">
        <v>728</v>
      </c>
      <c r="K210" t="s">
        <v>729</v>
      </c>
      <c r="L210">
        <v>1368</v>
      </c>
      <c r="N210">
        <v>1011</v>
      </c>
      <c r="O210" t="s">
        <v>701</v>
      </c>
      <c r="P210" t="s">
        <v>701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296</v>
      </c>
      <c r="AT210">
        <v>12.9</v>
      </c>
      <c r="AU210" t="s">
        <v>296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730</v>
      </c>
      <c r="J211" t="s">
        <v>731</v>
      </c>
      <c r="K211" t="s">
        <v>732</v>
      </c>
      <c r="L211">
        <v>1368</v>
      </c>
      <c r="N211">
        <v>1011</v>
      </c>
      <c r="O211" t="s">
        <v>701</v>
      </c>
      <c r="P211" t="s">
        <v>701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296</v>
      </c>
      <c r="AT211">
        <v>0.13</v>
      </c>
      <c r="AU211" t="s">
        <v>296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733</v>
      </c>
      <c r="J212" t="s">
        <v>734</v>
      </c>
      <c r="K212" t="s">
        <v>735</v>
      </c>
      <c r="L212">
        <v>1368</v>
      </c>
      <c r="N212">
        <v>1011</v>
      </c>
      <c r="O212" t="s">
        <v>701</v>
      </c>
      <c r="P212" t="s">
        <v>701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296</v>
      </c>
      <c r="AT212">
        <v>0.13</v>
      </c>
      <c r="AU212" t="s">
        <v>296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736</v>
      </c>
      <c r="J213" t="s">
        <v>737</v>
      </c>
      <c r="K213" t="s">
        <v>738</v>
      </c>
      <c r="L213">
        <v>1368</v>
      </c>
      <c r="N213">
        <v>1011</v>
      </c>
      <c r="O213" t="s">
        <v>701</v>
      </c>
      <c r="P213" t="s">
        <v>701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296</v>
      </c>
      <c r="AT213">
        <v>3.58</v>
      </c>
      <c r="AU213" t="s">
        <v>296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739</v>
      </c>
      <c r="J214" t="s">
        <v>740</v>
      </c>
      <c r="K214" t="s">
        <v>741</v>
      </c>
      <c r="L214">
        <v>1368</v>
      </c>
      <c r="N214">
        <v>1011</v>
      </c>
      <c r="O214" t="s">
        <v>701</v>
      </c>
      <c r="P214" t="s">
        <v>701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296</v>
      </c>
      <c r="AT214">
        <v>16.100000000000001</v>
      </c>
      <c r="AU214" t="s">
        <v>296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742</v>
      </c>
      <c r="J215" t="s">
        <v>743</v>
      </c>
      <c r="K215" t="s">
        <v>744</v>
      </c>
      <c r="L215">
        <v>1368</v>
      </c>
      <c r="N215">
        <v>1011</v>
      </c>
      <c r="O215" t="s">
        <v>701</v>
      </c>
      <c r="P215" t="s">
        <v>701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296</v>
      </c>
      <c r="AT215">
        <v>75.400000000000006</v>
      </c>
      <c r="AU215" t="s">
        <v>296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745</v>
      </c>
      <c r="J216" t="s">
        <v>746</v>
      </c>
      <c r="K216" t="s">
        <v>747</v>
      </c>
      <c r="L216">
        <v>1368</v>
      </c>
      <c r="N216">
        <v>1011</v>
      </c>
      <c r="O216" t="s">
        <v>701</v>
      </c>
      <c r="P216" t="s">
        <v>701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296</v>
      </c>
      <c r="AT216">
        <v>0.92</v>
      </c>
      <c r="AU216" t="s">
        <v>296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758</v>
      </c>
      <c r="J217" t="s">
        <v>759</v>
      </c>
      <c r="K217" t="s">
        <v>760</v>
      </c>
      <c r="L217">
        <v>1339</v>
      </c>
      <c r="N217">
        <v>1007</v>
      </c>
      <c r="O217" t="s">
        <v>320</v>
      </c>
      <c r="P217" t="s">
        <v>320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296</v>
      </c>
      <c r="AT217">
        <v>22.9</v>
      </c>
      <c r="AU217" t="s">
        <v>296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761</v>
      </c>
      <c r="J218" t="s">
        <v>762</v>
      </c>
      <c r="K218" t="s">
        <v>763</v>
      </c>
      <c r="L218">
        <v>1346</v>
      </c>
      <c r="N218">
        <v>1009</v>
      </c>
      <c r="O218" t="s">
        <v>751</v>
      </c>
      <c r="P218" t="s">
        <v>751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296</v>
      </c>
      <c r="AT218">
        <v>12.2</v>
      </c>
      <c r="AU218" t="s">
        <v>296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767</v>
      </c>
      <c r="J219" t="s">
        <v>768</v>
      </c>
      <c r="K219" t="s">
        <v>769</v>
      </c>
      <c r="L219">
        <v>1348</v>
      </c>
      <c r="N219">
        <v>1009</v>
      </c>
      <c r="O219" t="s">
        <v>352</v>
      </c>
      <c r="P219" t="s">
        <v>352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296</v>
      </c>
      <c r="AT219">
        <v>7.4000000000000003E-3</v>
      </c>
      <c r="AU219" t="s">
        <v>296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770</v>
      </c>
      <c r="J220" t="s">
        <v>771</v>
      </c>
      <c r="K220" t="s">
        <v>772</v>
      </c>
      <c r="L220">
        <v>1348</v>
      </c>
      <c r="N220">
        <v>1009</v>
      </c>
      <c r="O220" t="s">
        <v>352</v>
      </c>
      <c r="P220" t="s">
        <v>352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296</v>
      </c>
      <c r="AT220">
        <v>0.01</v>
      </c>
      <c r="AU220" t="s">
        <v>296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776</v>
      </c>
      <c r="J221" t="s">
        <v>296</v>
      </c>
      <c r="K221" t="s">
        <v>777</v>
      </c>
      <c r="L221">
        <v>1374</v>
      </c>
      <c r="N221">
        <v>1013</v>
      </c>
      <c r="O221" t="s">
        <v>778</v>
      </c>
      <c r="P221" t="s">
        <v>778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296</v>
      </c>
      <c r="AT221">
        <v>41.5</v>
      </c>
      <c r="AU221" t="s">
        <v>296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779</v>
      </c>
      <c r="J222" t="s">
        <v>296</v>
      </c>
      <c r="K222" t="s">
        <v>780</v>
      </c>
      <c r="L222">
        <v>1191</v>
      </c>
      <c r="N222">
        <v>1013</v>
      </c>
      <c r="O222" t="s">
        <v>695</v>
      </c>
      <c r="P222" t="s">
        <v>695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296</v>
      </c>
      <c r="AT222">
        <v>247</v>
      </c>
      <c r="AU222" t="s">
        <v>296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696</v>
      </c>
      <c r="J223" t="s">
        <v>296</v>
      </c>
      <c r="K223" t="s">
        <v>697</v>
      </c>
      <c r="L223">
        <v>1191</v>
      </c>
      <c r="N223">
        <v>1013</v>
      </c>
      <c r="O223" t="s">
        <v>695</v>
      </c>
      <c r="P223" t="s">
        <v>695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296</v>
      </c>
      <c r="AT223">
        <v>5.78</v>
      </c>
      <c r="AU223" t="s">
        <v>296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781</v>
      </c>
      <c r="J224" t="s">
        <v>782</v>
      </c>
      <c r="K224" t="s">
        <v>783</v>
      </c>
      <c r="L224">
        <v>1368</v>
      </c>
      <c r="N224">
        <v>1011</v>
      </c>
      <c r="O224" t="s">
        <v>701</v>
      </c>
      <c r="P224" t="s">
        <v>701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296</v>
      </c>
      <c r="AT224">
        <v>4.7300000000000004</v>
      </c>
      <c r="AU224" t="s">
        <v>296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727</v>
      </c>
      <c r="J225" t="s">
        <v>728</v>
      </c>
      <c r="K225" t="s">
        <v>729</v>
      </c>
      <c r="L225">
        <v>1368</v>
      </c>
      <c r="N225">
        <v>1011</v>
      </c>
      <c r="O225" t="s">
        <v>701</v>
      </c>
      <c r="P225" t="s">
        <v>701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296</v>
      </c>
      <c r="AT225">
        <v>12.9</v>
      </c>
      <c r="AU225" t="s">
        <v>296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730</v>
      </c>
      <c r="J226" t="s">
        <v>731</v>
      </c>
      <c r="K226" t="s">
        <v>732</v>
      </c>
      <c r="L226">
        <v>1368</v>
      </c>
      <c r="N226">
        <v>1011</v>
      </c>
      <c r="O226" t="s">
        <v>701</v>
      </c>
      <c r="P226" t="s">
        <v>701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296</v>
      </c>
      <c r="AT226">
        <v>0.13</v>
      </c>
      <c r="AU226" t="s">
        <v>296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733</v>
      </c>
      <c r="J227" t="s">
        <v>734</v>
      </c>
      <c r="K227" t="s">
        <v>735</v>
      </c>
      <c r="L227">
        <v>1368</v>
      </c>
      <c r="N227">
        <v>1011</v>
      </c>
      <c r="O227" t="s">
        <v>701</v>
      </c>
      <c r="P227" t="s">
        <v>701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296</v>
      </c>
      <c r="AT227">
        <v>0.13</v>
      </c>
      <c r="AU227" t="s">
        <v>296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736</v>
      </c>
      <c r="J228" t="s">
        <v>737</v>
      </c>
      <c r="K228" t="s">
        <v>738</v>
      </c>
      <c r="L228">
        <v>1368</v>
      </c>
      <c r="N228">
        <v>1011</v>
      </c>
      <c r="O228" t="s">
        <v>701</v>
      </c>
      <c r="P228" t="s">
        <v>701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296</v>
      </c>
      <c r="AT228">
        <v>3.58</v>
      </c>
      <c r="AU228" t="s">
        <v>296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739</v>
      </c>
      <c r="J229" t="s">
        <v>740</v>
      </c>
      <c r="K229" t="s">
        <v>741</v>
      </c>
      <c r="L229">
        <v>1368</v>
      </c>
      <c r="N229">
        <v>1011</v>
      </c>
      <c r="O229" t="s">
        <v>701</v>
      </c>
      <c r="P229" t="s">
        <v>701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296</v>
      </c>
      <c r="AT229">
        <v>16.100000000000001</v>
      </c>
      <c r="AU229" t="s">
        <v>296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742</v>
      </c>
      <c r="J230" t="s">
        <v>743</v>
      </c>
      <c r="K230" t="s">
        <v>744</v>
      </c>
      <c r="L230">
        <v>1368</v>
      </c>
      <c r="N230">
        <v>1011</v>
      </c>
      <c r="O230" t="s">
        <v>701</v>
      </c>
      <c r="P230" t="s">
        <v>701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296</v>
      </c>
      <c r="AT230">
        <v>75.400000000000006</v>
      </c>
      <c r="AU230" t="s">
        <v>296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745</v>
      </c>
      <c r="J231" t="s">
        <v>746</v>
      </c>
      <c r="K231" t="s">
        <v>747</v>
      </c>
      <c r="L231">
        <v>1368</v>
      </c>
      <c r="N231">
        <v>1011</v>
      </c>
      <c r="O231" t="s">
        <v>701</v>
      </c>
      <c r="P231" t="s">
        <v>701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296</v>
      </c>
      <c r="AT231">
        <v>0.92</v>
      </c>
      <c r="AU231" t="s">
        <v>296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758</v>
      </c>
      <c r="J232" t="s">
        <v>759</v>
      </c>
      <c r="K232" t="s">
        <v>760</v>
      </c>
      <c r="L232">
        <v>1339</v>
      </c>
      <c r="N232">
        <v>1007</v>
      </c>
      <c r="O232" t="s">
        <v>320</v>
      </c>
      <c r="P232" t="s">
        <v>320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296</v>
      </c>
      <c r="AT232">
        <v>22.9</v>
      </c>
      <c r="AU232" t="s">
        <v>296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761</v>
      </c>
      <c r="J233" t="s">
        <v>762</v>
      </c>
      <c r="K233" t="s">
        <v>763</v>
      </c>
      <c r="L233">
        <v>1346</v>
      </c>
      <c r="N233">
        <v>1009</v>
      </c>
      <c r="O233" t="s">
        <v>751</v>
      </c>
      <c r="P233" t="s">
        <v>751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296</v>
      </c>
      <c r="AT233">
        <v>12.2</v>
      </c>
      <c r="AU233" t="s">
        <v>296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767</v>
      </c>
      <c r="J234" t="s">
        <v>768</v>
      </c>
      <c r="K234" t="s">
        <v>769</v>
      </c>
      <c r="L234">
        <v>1348</v>
      </c>
      <c r="N234">
        <v>1009</v>
      </c>
      <c r="O234" t="s">
        <v>352</v>
      </c>
      <c r="P234" t="s">
        <v>352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296</v>
      </c>
      <c r="AT234">
        <v>7.4000000000000003E-3</v>
      </c>
      <c r="AU234" t="s">
        <v>296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770</v>
      </c>
      <c r="J235" t="s">
        <v>771</v>
      </c>
      <c r="K235" t="s">
        <v>772</v>
      </c>
      <c r="L235">
        <v>1348</v>
      </c>
      <c r="N235">
        <v>1009</v>
      </c>
      <c r="O235" t="s">
        <v>352</v>
      </c>
      <c r="P235" t="s">
        <v>352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296</v>
      </c>
      <c r="AT235">
        <v>0.01</v>
      </c>
      <c r="AU235" t="s">
        <v>296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776</v>
      </c>
      <c r="J236" t="s">
        <v>296</v>
      </c>
      <c r="K236" t="s">
        <v>777</v>
      </c>
      <c r="L236">
        <v>1374</v>
      </c>
      <c r="N236">
        <v>1013</v>
      </c>
      <c r="O236" t="s">
        <v>778</v>
      </c>
      <c r="P236" t="s">
        <v>778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296</v>
      </c>
      <c r="AT236">
        <v>41.5</v>
      </c>
      <c r="AU236" t="s">
        <v>296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722</v>
      </c>
      <c r="J237" t="s">
        <v>296</v>
      </c>
      <c r="K237" t="s">
        <v>723</v>
      </c>
      <c r="L237">
        <v>1191</v>
      </c>
      <c r="N237">
        <v>1013</v>
      </c>
      <c r="O237" t="s">
        <v>695</v>
      </c>
      <c r="P237" t="s">
        <v>695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296</v>
      </c>
      <c r="AT237">
        <v>253</v>
      </c>
      <c r="AU237" t="s">
        <v>296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696</v>
      </c>
      <c r="J238" t="s">
        <v>296</v>
      </c>
      <c r="K238" t="s">
        <v>697</v>
      </c>
      <c r="L238">
        <v>1191</v>
      </c>
      <c r="N238">
        <v>1013</v>
      </c>
      <c r="O238" t="s">
        <v>695</v>
      </c>
      <c r="P238" t="s">
        <v>695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296</v>
      </c>
      <c r="AT238">
        <v>5.85</v>
      </c>
      <c r="AU238" t="s">
        <v>296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724</v>
      </c>
      <c r="J239" t="s">
        <v>725</v>
      </c>
      <c r="K239" t="s">
        <v>726</v>
      </c>
      <c r="L239">
        <v>1368</v>
      </c>
      <c r="N239">
        <v>1011</v>
      </c>
      <c r="O239" t="s">
        <v>701</v>
      </c>
      <c r="P239" t="s">
        <v>701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296</v>
      </c>
      <c r="AT239">
        <v>4.75</v>
      </c>
      <c r="AU239" t="s">
        <v>296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727</v>
      </c>
      <c r="J240" t="s">
        <v>728</v>
      </c>
      <c r="K240" t="s">
        <v>729</v>
      </c>
      <c r="L240">
        <v>1368</v>
      </c>
      <c r="N240">
        <v>1011</v>
      </c>
      <c r="O240" t="s">
        <v>701</v>
      </c>
      <c r="P240" t="s">
        <v>701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296</v>
      </c>
      <c r="AT240">
        <v>11.9</v>
      </c>
      <c r="AU240" t="s">
        <v>296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730</v>
      </c>
      <c r="J241" t="s">
        <v>731</v>
      </c>
      <c r="K241" t="s">
        <v>732</v>
      </c>
      <c r="L241">
        <v>1368</v>
      </c>
      <c r="N241">
        <v>1011</v>
      </c>
      <c r="O241" t="s">
        <v>701</v>
      </c>
      <c r="P241" t="s">
        <v>701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296</v>
      </c>
      <c r="AT241">
        <v>0.18</v>
      </c>
      <c r="AU241" t="s">
        <v>296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733</v>
      </c>
      <c r="J242" t="s">
        <v>734</v>
      </c>
      <c r="K242" t="s">
        <v>735</v>
      </c>
      <c r="L242">
        <v>1368</v>
      </c>
      <c r="N242">
        <v>1011</v>
      </c>
      <c r="O242" t="s">
        <v>701</v>
      </c>
      <c r="P242" t="s">
        <v>701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296</v>
      </c>
      <c r="AT242">
        <v>0.18</v>
      </c>
      <c r="AU242" t="s">
        <v>296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736</v>
      </c>
      <c r="J243" t="s">
        <v>737</v>
      </c>
      <c r="K243" t="s">
        <v>738</v>
      </c>
      <c r="L243">
        <v>1368</v>
      </c>
      <c r="N243">
        <v>1011</v>
      </c>
      <c r="O243" t="s">
        <v>701</v>
      </c>
      <c r="P243" t="s">
        <v>701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296</v>
      </c>
      <c r="AT243">
        <v>1.5</v>
      </c>
      <c r="AU243" t="s">
        <v>296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739</v>
      </c>
      <c r="J244" t="s">
        <v>740</v>
      </c>
      <c r="K244" t="s">
        <v>741</v>
      </c>
      <c r="L244">
        <v>1368</v>
      </c>
      <c r="N244">
        <v>1011</v>
      </c>
      <c r="O244" t="s">
        <v>701</v>
      </c>
      <c r="P244" t="s">
        <v>701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296</v>
      </c>
      <c r="AT244">
        <v>62.1</v>
      </c>
      <c r="AU244" t="s">
        <v>296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742</v>
      </c>
      <c r="J245" t="s">
        <v>743</v>
      </c>
      <c r="K245" t="s">
        <v>744</v>
      </c>
      <c r="L245">
        <v>1368</v>
      </c>
      <c r="N245">
        <v>1011</v>
      </c>
      <c r="O245" t="s">
        <v>701</v>
      </c>
      <c r="P245" t="s">
        <v>701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296</v>
      </c>
      <c r="AT245">
        <v>45.24</v>
      </c>
      <c r="AU245" t="s">
        <v>296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745</v>
      </c>
      <c r="J246" t="s">
        <v>746</v>
      </c>
      <c r="K246" t="s">
        <v>747</v>
      </c>
      <c r="L246">
        <v>1368</v>
      </c>
      <c r="N246">
        <v>1011</v>
      </c>
      <c r="O246" t="s">
        <v>701</v>
      </c>
      <c r="P246" t="s">
        <v>701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296</v>
      </c>
      <c r="AT246">
        <v>0.92</v>
      </c>
      <c r="AU246" t="s">
        <v>296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748</v>
      </c>
      <c r="J247" t="s">
        <v>749</v>
      </c>
      <c r="K247" t="s">
        <v>750</v>
      </c>
      <c r="L247">
        <v>1346</v>
      </c>
      <c r="N247">
        <v>1009</v>
      </c>
      <c r="O247" t="s">
        <v>751</v>
      </c>
      <c r="P247" t="s">
        <v>751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296</v>
      </c>
      <c r="AT247">
        <v>0.22</v>
      </c>
      <c r="AU247" t="s">
        <v>296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752</v>
      </c>
      <c r="J248" t="s">
        <v>753</v>
      </c>
      <c r="K248" t="s">
        <v>754</v>
      </c>
      <c r="L248">
        <v>1348</v>
      </c>
      <c r="N248">
        <v>1009</v>
      </c>
      <c r="O248" t="s">
        <v>352</v>
      </c>
      <c r="P248" t="s">
        <v>352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296</v>
      </c>
      <c r="AT248">
        <v>4.0000000000000001E-3</v>
      </c>
      <c r="AU248" t="s">
        <v>296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755</v>
      </c>
      <c r="J249" t="s">
        <v>756</v>
      </c>
      <c r="K249" t="s">
        <v>757</v>
      </c>
      <c r="L249">
        <v>1339</v>
      </c>
      <c r="N249">
        <v>1007</v>
      </c>
      <c r="O249" t="s">
        <v>320</v>
      </c>
      <c r="P249" t="s">
        <v>320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296</v>
      </c>
      <c r="AT249">
        <v>5.07</v>
      </c>
      <c r="AU249" t="s">
        <v>296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758</v>
      </c>
      <c r="J250" t="s">
        <v>759</v>
      </c>
      <c r="K250" t="s">
        <v>760</v>
      </c>
      <c r="L250">
        <v>1339</v>
      </c>
      <c r="N250">
        <v>1007</v>
      </c>
      <c r="O250" t="s">
        <v>320</v>
      </c>
      <c r="P250" t="s">
        <v>320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296</v>
      </c>
      <c r="AT250">
        <v>11.6</v>
      </c>
      <c r="AU250" t="s">
        <v>296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761</v>
      </c>
      <c r="J251" t="s">
        <v>762</v>
      </c>
      <c r="K251" t="s">
        <v>763</v>
      </c>
      <c r="L251">
        <v>1346</v>
      </c>
      <c r="N251">
        <v>1009</v>
      </c>
      <c r="O251" t="s">
        <v>751</v>
      </c>
      <c r="P251" t="s">
        <v>751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296</v>
      </c>
      <c r="AT251">
        <v>5.43</v>
      </c>
      <c r="AU251" t="s">
        <v>296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764</v>
      </c>
      <c r="J252" t="s">
        <v>765</v>
      </c>
      <c r="K252" t="s">
        <v>766</v>
      </c>
      <c r="L252">
        <v>1346</v>
      </c>
      <c r="N252">
        <v>1009</v>
      </c>
      <c r="O252" t="s">
        <v>751</v>
      </c>
      <c r="P252" t="s">
        <v>751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296</v>
      </c>
      <c r="AT252">
        <v>0.02</v>
      </c>
      <c r="AU252" t="s">
        <v>296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767</v>
      </c>
      <c r="J253" t="s">
        <v>768</v>
      </c>
      <c r="K253" t="s">
        <v>769</v>
      </c>
      <c r="L253">
        <v>1348</v>
      </c>
      <c r="N253">
        <v>1009</v>
      </c>
      <c r="O253" t="s">
        <v>352</v>
      </c>
      <c r="P253" t="s">
        <v>352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296</v>
      </c>
      <c r="AT253">
        <v>3.1739999999999997E-2</v>
      </c>
      <c r="AU253" t="s">
        <v>296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770</v>
      </c>
      <c r="J254" t="s">
        <v>771</v>
      </c>
      <c r="K254" t="s">
        <v>772</v>
      </c>
      <c r="L254">
        <v>1348</v>
      </c>
      <c r="N254">
        <v>1009</v>
      </c>
      <c r="O254" t="s">
        <v>352</v>
      </c>
      <c r="P254" t="s">
        <v>352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296</v>
      </c>
      <c r="AT254">
        <v>0.05</v>
      </c>
      <c r="AU254" t="s">
        <v>296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773</v>
      </c>
      <c r="J255" t="s">
        <v>774</v>
      </c>
      <c r="K255" t="s">
        <v>775</v>
      </c>
      <c r="L255">
        <v>1348</v>
      </c>
      <c r="N255">
        <v>1009</v>
      </c>
      <c r="O255" t="s">
        <v>352</v>
      </c>
      <c r="P255" t="s">
        <v>352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296</v>
      </c>
      <c r="AT255">
        <v>0.05</v>
      </c>
      <c r="AU255" t="s">
        <v>296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776</v>
      </c>
      <c r="J256" t="s">
        <v>296</v>
      </c>
      <c r="K256" t="s">
        <v>777</v>
      </c>
      <c r="L256">
        <v>1374</v>
      </c>
      <c r="N256">
        <v>1013</v>
      </c>
      <c r="O256" t="s">
        <v>778</v>
      </c>
      <c r="P256" t="s">
        <v>778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296</v>
      </c>
      <c r="AT256">
        <v>49.44</v>
      </c>
      <c r="AU256" t="s">
        <v>296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722</v>
      </c>
      <c r="J257" t="s">
        <v>296</v>
      </c>
      <c r="K257" t="s">
        <v>723</v>
      </c>
      <c r="L257">
        <v>1191</v>
      </c>
      <c r="N257">
        <v>1013</v>
      </c>
      <c r="O257" t="s">
        <v>695</v>
      </c>
      <c r="P257" t="s">
        <v>695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296</v>
      </c>
      <c r="AT257">
        <v>253</v>
      </c>
      <c r="AU257" t="s">
        <v>296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696</v>
      </c>
      <c r="J258" t="s">
        <v>296</v>
      </c>
      <c r="K258" t="s">
        <v>697</v>
      </c>
      <c r="L258">
        <v>1191</v>
      </c>
      <c r="N258">
        <v>1013</v>
      </c>
      <c r="O258" t="s">
        <v>695</v>
      </c>
      <c r="P258" t="s">
        <v>695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296</v>
      </c>
      <c r="AT258">
        <v>5.85</v>
      </c>
      <c r="AU258" t="s">
        <v>296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724</v>
      </c>
      <c r="J259" t="s">
        <v>725</v>
      </c>
      <c r="K259" t="s">
        <v>726</v>
      </c>
      <c r="L259">
        <v>1368</v>
      </c>
      <c r="N259">
        <v>1011</v>
      </c>
      <c r="O259" t="s">
        <v>701</v>
      </c>
      <c r="P259" t="s">
        <v>701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296</v>
      </c>
      <c r="AT259">
        <v>4.75</v>
      </c>
      <c r="AU259" t="s">
        <v>296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727</v>
      </c>
      <c r="J260" t="s">
        <v>728</v>
      </c>
      <c r="K260" t="s">
        <v>729</v>
      </c>
      <c r="L260">
        <v>1368</v>
      </c>
      <c r="N260">
        <v>1011</v>
      </c>
      <c r="O260" t="s">
        <v>701</v>
      </c>
      <c r="P260" t="s">
        <v>701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296</v>
      </c>
      <c r="AT260">
        <v>11.9</v>
      </c>
      <c r="AU260" t="s">
        <v>296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730</v>
      </c>
      <c r="J261" t="s">
        <v>731</v>
      </c>
      <c r="K261" t="s">
        <v>732</v>
      </c>
      <c r="L261">
        <v>1368</v>
      </c>
      <c r="N261">
        <v>1011</v>
      </c>
      <c r="O261" t="s">
        <v>701</v>
      </c>
      <c r="P261" t="s">
        <v>701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296</v>
      </c>
      <c r="AT261">
        <v>0.18</v>
      </c>
      <c r="AU261" t="s">
        <v>296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733</v>
      </c>
      <c r="J262" t="s">
        <v>734</v>
      </c>
      <c r="K262" t="s">
        <v>735</v>
      </c>
      <c r="L262">
        <v>1368</v>
      </c>
      <c r="N262">
        <v>1011</v>
      </c>
      <c r="O262" t="s">
        <v>701</v>
      </c>
      <c r="P262" t="s">
        <v>701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296</v>
      </c>
      <c r="AT262">
        <v>0.18</v>
      </c>
      <c r="AU262" t="s">
        <v>296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736</v>
      </c>
      <c r="J263" t="s">
        <v>737</v>
      </c>
      <c r="K263" t="s">
        <v>738</v>
      </c>
      <c r="L263">
        <v>1368</v>
      </c>
      <c r="N263">
        <v>1011</v>
      </c>
      <c r="O263" t="s">
        <v>701</v>
      </c>
      <c r="P263" t="s">
        <v>701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296</v>
      </c>
      <c r="AT263">
        <v>1.5</v>
      </c>
      <c r="AU263" t="s">
        <v>296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739</v>
      </c>
      <c r="J264" t="s">
        <v>740</v>
      </c>
      <c r="K264" t="s">
        <v>741</v>
      </c>
      <c r="L264">
        <v>1368</v>
      </c>
      <c r="N264">
        <v>1011</v>
      </c>
      <c r="O264" t="s">
        <v>701</v>
      </c>
      <c r="P264" t="s">
        <v>701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296</v>
      </c>
      <c r="AT264">
        <v>62.1</v>
      </c>
      <c r="AU264" t="s">
        <v>296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742</v>
      </c>
      <c r="J265" t="s">
        <v>743</v>
      </c>
      <c r="K265" t="s">
        <v>744</v>
      </c>
      <c r="L265">
        <v>1368</v>
      </c>
      <c r="N265">
        <v>1011</v>
      </c>
      <c r="O265" t="s">
        <v>701</v>
      </c>
      <c r="P265" t="s">
        <v>701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296</v>
      </c>
      <c r="AT265">
        <v>45.24</v>
      </c>
      <c r="AU265" t="s">
        <v>296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745</v>
      </c>
      <c r="J266" t="s">
        <v>746</v>
      </c>
      <c r="K266" t="s">
        <v>747</v>
      </c>
      <c r="L266">
        <v>1368</v>
      </c>
      <c r="N266">
        <v>1011</v>
      </c>
      <c r="O266" t="s">
        <v>701</v>
      </c>
      <c r="P266" t="s">
        <v>701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296</v>
      </c>
      <c r="AT266">
        <v>0.92</v>
      </c>
      <c r="AU266" t="s">
        <v>296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748</v>
      </c>
      <c r="J267" t="s">
        <v>749</v>
      </c>
      <c r="K267" t="s">
        <v>750</v>
      </c>
      <c r="L267">
        <v>1346</v>
      </c>
      <c r="N267">
        <v>1009</v>
      </c>
      <c r="O267" t="s">
        <v>751</v>
      </c>
      <c r="P267" t="s">
        <v>751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296</v>
      </c>
      <c r="AT267">
        <v>0.22</v>
      </c>
      <c r="AU267" t="s">
        <v>296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752</v>
      </c>
      <c r="J268" t="s">
        <v>753</v>
      </c>
      <c r="K268" t="s">
        <v>754</v>
      </c>
      <c r="L268">
        <v>1348</v>
      </c>
      <c r="N268">
        <v>1009</v>
      </c>
      <c r="O268" t="s">
        <v>352</v>
      </c>
      <c r="P268" t="s">
        <v>352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296</v>
      </c>
      <c r="AT268">
        <v>4.0000000000000001E-3</v>
      </c>
      <c r="AU268" t="s">
        <v>296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755</v>
      </c>
      <c r="J269" t="s">
        <v>756</v>
      </c>
      <c r="K269" t="s">
        <v>757</v>
      </c>
      <c r="L269">
        <v>1339</v>
      </c>
      <c r="N269">
        <v>1007</v>
      </c>
      <c r="O269" t="s">
        <v>320</v>
      </c>
      <c r="P269" t="s">
        <v>320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296</v>
      </c>
      <c r="AT269">
        <v>5.07</v>
      </c>
      <c r="AU269" t="s">
        <v>296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758</v>
      </c>
      <c r="J270" t="s">
        <v>759</v>
      </c>
      <c r="K270" t="s">
        <v>760</v>
      </c>
      <c r="L270">
        <v>1339</v>
      </c>
      <c r="N270">
        <v>1007</v>
      </c>
      <c r="O270" t="s">
        <v>320</v>
      </c>
      <c r="P270" t="s">
        <v>320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296</v>
      </c>
      <c r="AT270">
        <v>11.6</v>
      </c>
      <c r="AU270" t="s">
        <v>296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761</v>
      </c>
      <c r="J271" t="s">
        <v>762</v>
      </c>
      <c r="K271" t="s">
        <v>763</v>
      </c>
      <c r="L271">
        <v>1346</v>
      </c>
      <c r="N271">
        <v>1009</v>
      </c>
      <c r="O271" t="s">
        <v>751</v>
      </c>
      <c r="P271" t="s">
        <v>751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296</v>
      </c>
      <c r="AT271">
        <v>5.43</v>
      </c>
      <c r="AU271" t="s">
        <v>296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764</v>
      </c>
      <c r="J272" t="s">
        <v>765</v>
      </c>
      <c r="K272" t="s">
        <v>766</v>
      </c>
      <c r="L272">
        <v>1346</v>
      </c>
      <c r="N272">
        <v>1009</v>
      </c>
      <c r="O272" t="s">
        <v>751</v>
      </c>
      <c r="P272" t="s">
        <v>751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296</v>
      </c>
      <c r="AT272">
        <v>0.02</v>
      </c>
      <c r="AU272" t="s">
        <v>296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767</v>
      </c>
      <c r="J273" t="s">
        <v>768</v>
      </c>
      <c r="K273" t="s">
        <v>769</v>
      </c>
      <c r="L273">
        <v>1348</v>
      </c>
      <c r="N273">
        <v>1009</v>
      </c>
      <c r="O273" t="s">
        <v>352</v>
      </c>
      <c r="P273" t="s">
        <v>352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296</v>
      </c>
      <c r="AT273">
        <v>3.1739999999999997E-2</v>
      </c>
      <c r="AU273" t="s">
        <v>296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770</v>
      </c>
      <c r="J274" t="s">
        <v>771</v>
      </c>
      <c r="K274" t="s">
        <v>772</v>
      </c>
      <c r="L274">
        <v>1348</v>
      </c>
      <c r="N274">
        <v>1009</v>
      </c>
      <c r="O274" t="s">
        <v>352</v>
      </c>
      <c r="P274" t="s">
        <v>352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296</v>
      </c>
      <c r="AT274">
        <v>0.05</v>
      </c>
      <c r="AU274" t="s">
        <v>296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773</v>
      </c>
      <c r="J275" t="s">
        <v>774</v>
      </c>
      <c r="K275" t="s">
        <v>775</v>
      </c>
      <c r="L275">
        <v>1348</v>
      </c>
      <c r="N275">
        <v>1009</v>
      </c>
      <c r="O275" t="s">
        <v>352</v>
      </c>
      <c r="P275" t="s">
        <v>352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296</v>
      </c>
      <c r="AT275">
        <v>0.05</v>
      </c>
      <c r="AU275" t="s">
        <v>296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776</v>
      </c>
      <c r="J276" t="s">
        <v>296</v>
      </c>
      <c r="K276" t="s">
        <v>777</v>
      </c>
      <c r="L276">
        <v>1374</v>
      </c>
      <c r="N276">
        <v>1013</v>
      </c>
      <c r="O276" t="s">
        <v>778</v>
      </c>
      <c r="P276" t="s">
        <v>778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296</v>
      </c>
      <c r="AT276">
        <v>49.44</v>
      </c>
      <c r="AU276" t="s">
        <v>296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784</v>
      </c>
      <c r="J277" t="s">
        <v>296</v>
      </c>
      <c r="K277" t="s">
        <v>785</v>
      </c>
      <c r="L277">
        <v>1191</v>
      </c>
      <c r="N277">
        <v>1013</v>
      </c>
      <c r="O277" t="s">
        <v>695</v>
      </c>
      <c r="P277" t="s">
        <v>695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296</v>
      </c>
      <c r="AT277">
        <v>186</v>
      </c>
      <c r="AU277" t="s">
        <v>296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696</v>
      </c>
      <c r="J278" t="s">
        <v>296</v>
      </c>
      <c r="K278" t="s">
        <v>697</v>
      </c>
      <c r="L278">
        <v>1191</v>
      </c>
      <c r="N278">
        <v>1013</v>
      </c>
      <c r="O278" t="s">
        <v>695</v>
      </c>
      <c r="P278" t="s">
        <v>695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296</v>
      </c>
      <c r="AT278">
        <v>4.46</v>
      </c>
      <c r="AU278" t="s">
        <v>296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781</v>
      </c>
      <c r="J279" t="s">
        <v>782</v>
      </c>
      <c r="K279" t="s">
        <v>783</v>
      </c>
      <c r="L279">
        <v>1368</v>
      </c>
      <c r="N279">
        <v>1011</v>
      </c>
      <c r="O279" t="s">
        <v>701</v>
      </c>
      <c r="P279" t="s">
        <v>701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296</v>
      </c>
      <c r="AT279">
        <v>0.17</v>
      </c>
      <c r="AU279" t="s">
        <v>296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727</v>
      </c>
      <c r="J280" t="s">
        <v>728</v>
      </c>
      <c r="K280" t="s">
        <v>729</v>
      </c>
      <c r="L280">
        <v>1368</v>
      </c>
      <c r="N280">
        <v>1011</v>
      </c>
      <c r="O280" t="s">
        <v>701</v>
      </c>
      <c r="P280" t="s">
        <v>701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296</v>
      </c>
      <c r="AT280">
        <v>7.68</v>
      </c>
      <c r="AU280" t="s">
        <v>296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730</v>
      </c>
      <c r="J281" t="s">
        <v>731</v>
      </c>
      <c r="K281" t="s">
        <v>732</v>
      </c>
      <c r="L281">
        <v>1368</v>
      </c>
      <c r="N281">
        <v>1011</v>
      </c>
      <c r="O281" t="s">
        <v>701</v>
      </c>
      <c r="P281" t="s">
        <v>701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296</v>
      </c>
      <c r="AT281">
        <v>0.17</v>
      </c>
      <c r="AU281" t="s">
        <v>296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733</v>
      </c>
      <c r="J282" t="s">
        <v>734</v>
      </c>
      <c r="K282" t="s">
        <v>735</v>
      </c>
      <c r="L282">
        <v>1368</v>
      </c>
      <c r="N282">
        <v>1011</v>
      </c>
      <c r="O282" t="s">
        <v>701</v>
      </c>
      <c r="P282" t="s">
        <v>701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296</v>
      </c>
      <c r="AT282">
        <v>0.17</v>
      </c>
      <c r="AU282" t="s">
        <v>296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736</v>
      </c>
      <c r="J283" t="s">
        <v>737</v>
      </c>
      <c r="K283" t="s">
        <v>738</v>
      </c>
      <c r="L283">
        <v>1368</v>
      </c>
      <c r="N283">
        <v>1011</v>
      </c>
      <c r="O283" t="s">
        <v>701</v>
      </c>
      <c r="P283" t="s">
        <v>701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296</v>
      </c>
      <c r="AT283">
        <v>1.47</v>
      </c>
      <c r="AU283" t="s">
        <v>296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739</v>
      </c>
      <c r="J284" t="s">
        <v>740</v>
      </c>
      <c r="K284" t="s">
        <v>741</v>
      </c>
      <c r="L284">
        <v>1368</v>
      </c>
      <c r="N284">
        <v>1011</v>
      </c>
      <c r="O284" t="s">
        <v>701</v>
      </c>
      <c r="P284" t="s">
        <v>701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296</v>
      </c>
      <c r="AT284">
        <v>54.1</v>
      </c>
      <c r="AU284" t="s">
        <v>296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745</v>
      </c>
      <c r="J285" t="s">
        <v>746</v>
      </c>
      <c r="K285" t="s">
        <v>747</v>
      </c>
      <c r="L285">
        <v>1368</v>
      </c>
      <c r="N285">
        <v>1011</v>
      </c>
      <c r="O285" t="s">
        <v>701</v>
      </c>
      <c r="P285" t="s">
        <v>701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296</v>
      </c>
      <c r="AT285">
        <v>4.12</v>
      </c>
      <c r="AU285" t="s">
        <v>296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755</v>
      </c>
      <c r="J286" t="s">
        <v>756</v>
      </c>
      <c r="K286" t="s">
        <v>757</v>
      </c>
      <c r="L286">
        <v>1339</v>
      </c>
      <c r="N286">
        <v>1007</v>
      </c>
      <c r="O286" t="s">
        <v>320</v>
      </c>
      <c r="P286" t="s">
        <v>320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296</v>
      </c>
      <c r="AT286">
        <v>1.38</v>
      </c>
      <c r="AU286" t="s">
        <v>296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767</v>
      </c>
      <c r="J287" t="s">
        <v>768</v>
      </c>
      <c r="K287" t="s">
        <v>769</v>
      </c>
      <c r="L287">
        <v>1348</v>
      </c>
      <c r="N287">
        <v>1009</v>
      </c>
      <c r="O287" t="s">
        <v>352</v>
      </c>
      <c r="P287" t="s">
        <v>352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296</v>
      </c>
      <c r="AT287">
        <v>1.711E-2</v>
      </c>
      <c r="AU287" t="s">
        <v>296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776</v>
      </c>
      <c r="J288" t="s">
        <v>296</v>
      </c>
      <c r="K288" t="s">
        <v>777</v>
      </c>
      <c r="L288">
        <v>1374</v>
      </c>
      <c r="N288">
        <v>1013</v>
      </c>
      <c r="O288" t="s">
        <v>778</v>
      </c>
      <c r="P288" t="s">
        <v>778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296</v>
      </c>
      <c r="AT288">
        <v>34.369999999999997</v>
      </c>
      <c r="AU288" t="s">
        <v>296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784</v>
      </c>
      <c r="J289" t="s">
        <v>296</v>
      </c>
      <c r="K289" t="s">
        <v>785</v>
      </c>
      <c r="L289">
        <v>1191</v>
      </c>
      <c r="N289">
        <v>1013</v>
      </c>
      <c r="O289" t="s">
        <v>695</v>
      </c>
      <c r="P289" t="s">
        <v>695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296</v>
      </c>
      <c r="AT289">
        <v>186</v>
      </c>
      <c r="AU289" t="s">
        <v>296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696</v>
      </c>
      <c r="J290" t="s">
        <v>296</v>
      </c>
      <c r="K290" t="s">
        <v>697</v>
      </c>
      <c r="L290">
        <v>1191</v>
      </c>
      <c r="N290">
        <v>1013</v>
      </c>
      <c r="O290" t="s">
        <v>695</v>
      </c>
      <c r="P290" t="s">
        <v>695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296</v>
      </c>
      <c r="AT290">
        <v>4.46</v>
      </c>
      <c r="AU290" t="s">
        <v>296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781</v>
      </c>
      <c r="J291" t="s">
        <v>782</v>
      </c>
      <c r="K291" t="s">
        <v>783</v>
      </c>
      <c r="L291">
        <v>1368</v>
      </c>
      <c r="N291">
        <v>1011</v>
      </c>
      <c r="O291" t="s">
        <v>701</v>
      </c>
      <c r="P291" t="s">
        <v>701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296</v>
      </c>
      <c r="AT291">
        <v>0.17</v>
      </c>
      <c r="AU291" t="s">
        <v>296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727</v>
      </c>
      <c r="J292" t="s">
        <v>728</v>
      </c>
      <c r="K292" t="s">
        <v>729</v>
      </c>
      <c r="L292">
        <v>1368</v>
      </c>
      <c r="N292">
        <v>1011</v>
      </c>
      <c r="O292" t="s">
        <v>701</v>
      </c>
      <c r="P292" t="s">
        <v>701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296</v>
      </c>
      <c r="AT292">
        <v>7.68</v>
      </c>
      <c r="AU292" t="s">
        <v>296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730</v>
      </c>
      <c r="J293" t="s">
        <v>731</v>
      </c>
      <c r="K293" t="s">
        <v>732</v>
      </c>
      <c r="L293">
        <v>1368</v>
      </c>
      <c r="N293">
        <v>1011</v>
      </c>
      <c r="O293" t="s">
        <v>701</v>
      </c>
      <c r="P293" t="s">
        <v>701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296</v>
      </c>
      <c r="AT293">
        <v>0.17</v>
      </c>
      <c r="AU293" t="s">
        <v>296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733</v>
      </c>
      <c r="J294" t="s">
        <v>734</v>
      </c>
      <c r="K294" t="s">
        <v>735</v>
      </c>
      <c r="L294">
        <v>1368</v>
      </c>
      <c r="N294">
        <v>1011</v>
      </c>
      <c r="O294" t="s">
        <v>701</v>
      </c>
      <c r="P294" t="s">
        <v>701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296</v>
      </c>
      <c r="AT294">
        <v>0.17</v>
      </c>
      <c r="AU294" t="s">
        <v>296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736</v>
      </c>
      <c r="J295" t="s">
        <v>737</v>
      </c>
      <c r="K295" t="s">
        <v>738</v>
      </c>
      <c r="L295">
        <v>1368</v>
      </c>
      <c r="N295">
        <v>1011</v>
      </c>
      <c r="O295" t="s">
        <v>701</v>
      </c>
      <c r="P295" t="s">
        <v>701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296</v>
      </c>
      <c r="AT295">
        <v>1.47</v>
      </c>
      <c r="AU295" t="s">
        <v>296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739</v>
      </c>
      <c r="J296" t="s">
        <v>740</v>
      </c>
      <c r="K296" t="s">
        <v>741</v>
      </c>
      <c r="L296">
        <v>1368</v>
      </c>
      <c r="N296">
        <v>1011</v>
      </c>
      <c r="O296" t="s">
        <v>701</v>
      </c>
      <c r="P296" t="s">
        <v>701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296</v>
      </c>
      <c r="AT296">
        <v>54.1</v>
      </c>
      <c r="AU296" t="s">
        <v>296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745</v>
      </c>
      <c r="J297" t="s">
        <v>746</v>
      </c>
      <c r="K297" t="s">
        <v>747</v>
      </c>
      <c r="L297">
        <v>1368</v>
      </c>
      <c r="N297">
        <v>1011</v>
      </c>
      <c r="O297" t="s">
        <v>701</v>
      </c>
      <c r="P297" t="s">
        <v>701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296</v>
      </c>
      <c r="AT297">
        <v>4.12</v>
      </c>
      <c r="AU297" t="s">
        <v>296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755</v>
      </c>
      <c r="J298" t="s">
        <v>756</v>
      </c>
      <c r="K298" t="s">
        <v>757</v>
      </c>
      <c r="L298">
        <v>1339</v>
      </c>
      <c r="N298">
        <v>1007</v>
      </c>
      <c r="O298" t="s">
        <v>320</v>
      </c>
      <c r="P298" t="s">
        <v>320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296</v>
      </c>
      <c r="AT298">
        <v>1.38</v>
      </c>
      <c r="AU298" t="s">
        <v>296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767</v>
      </c>
      <c r="J299" t="s">
        <v>768</v>
      </c>
      <c r="K299" t="s">
        <v>769</v>
      </c>
      <c r="L299">
        <v>1348</v>
      </c>
      <c r="N299">
        <v>1009</v>
      </c>
      <c r="O299" t="s">
        <v>352</v>
      </c>
      <c r="P299" t="s">
        <v>352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296</v>
      </c>
      <c r="AT299">
        <v>1.711E-2</v>
      </c>
      <c r="AU299" t="s">
        <v>296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776</v>
      </c>
      <c r="J300" t="s">
        <v>296</v>
      </c>
      <c r="K300" t="s">
        <v>777</v>
      </c>
      <c r="L300">
        <v>1374</v>
      </c>
      <c r="N300">
        <v>1013</v>
      </c>
      <c r="O300" t="s">
        <v>778</v>
      </c>
      <c r="P300" t="s">
        <v>778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296</v>
      </c>
      <c r="AT300">
        <v>34.369999999999997</v>
      </c>
      <c r="AU300" t="s">
        <v>296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779</v>
      </c>
      <c r="J301" t="s">
        <v>296</v>
      </c>
      <c r="K301" t="s">
        <v>780</v>
      </c>
      <c r="L301">
        <v>1191</v>
      </c>
      <c r="N301">
        <v>1013</v>
      </c>
      <c r="O301" t="s">
        <v>695</v>
      </c>
      <c r="P301" t="s">
        <v>695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296</v>
      </c>
      <c r="AT301">
        <v>32.369999999999997</v>
      </c>
      <c r="AU301" t="s">
        <v>296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696</v>
      </c>
      <c r="J302" t="s">
        <v>296</v>
      </c>
      <c r="K302" t="s">
        <v>697</v>
      </c>
      <c r="L302">
        <v>1191</v>
      </c>
      <c r="N302">
        <v>1013</v>
      </c>
      <c r="O302" t="s">
        <v>695</v>
      </c>
      <c r="P302" t="s">
        <v>695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296</v>
      </c>
      <c r="AT302">
        <v>5.83</v>
      </c>
      <c r="AU302" t="s">
        <v>296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786</v>
      </c>
      <c r="J303" t="s">
        <v>787</v>
      </c>
      <c r="K303" t="s">
        <v>788</v>
      </c>
      <c r="L303">
        <v>1368</v>
      </c>
      <c r="N303">
        <v>1011</v>
      </c>
      <c r="O303" t="s">
        <v>701</v>
      </c>
      <c r="P303" t="s">
        <v>701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296</v>
      </c>
      <c r="AT303">
        <v>7.0000000000000007E-2</v>
      </c>
      <c r="AU303" t="s">
        <v>296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781</v>
      </c>
      <c r="J304" t="s">
        <v>782</v>
      </c>
      <c r="K304" t="s">
        <v>783</v>
      </c>
      <c r="L304">
        <v>1368</v>
      </c>
      <c r="N304">
        <v>1011</v>
      </c>
      <c r="O304" t="s">
        <v>701</v>
      </c>
      <c r="P304" t="s">
        <v>701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296</v>
      </c>
      <c r="AT304">
        <v>0.12</v>
      </c>
      <c r="AU304" t="s">
        <v>296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789</v>
      </c>
      <c r="J305" t="s">
        <v>790</v>
      </c>
      <c r="K305" t="s">
        <v>791</v>
      </c>
      <c r="L305">
        <v>1368</v>
      </c>
      <c r="N305">
        <v>1011</v>
      </c>
      <c r="O305" t="s">
        <v>701</v>
      </c>
      <c r="P305" t="s">
        <v>701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296</v>
      </c>
      <c r="AT305">
        <v>5.45</v>
      </c>
      <c r="AU305" t="s">
        <v>296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792</v>
      </c>
      <c r="J306" t="s">
        <v>793</v>
      </c>
      <c r="K306" t="s">
        <v>794</v>
      </c>
      <c r="L306">
        <v>1368</v>
      </c>
      <c r="N306">
        <v>1011</v>
      </c>
      <c r="O306" t="s">
        <v>701</v>
      </c>
      <c r="P306" t="s">
        <v>701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296</v>
      </c>
      <c r="AT306">
        <v>0.96</v>
      </c>
      <c r="AU306" t="s">
        <v>296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795</v>
      </c>
      <c r="J307" t="s">
        <v>796</v>
      </c>
      <c r="K307" t="s">
        <v>797</v>
      </c>
      <c r="L307">
        <v>1368</v>
      </c>
      <c r="N307">
        <v>1011</v>
      </c>
      <c r="O307" t="s">
        <v>701</v>
      </c>
      <c r="P307" t="s">
        <v>701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296</v>
      </c>
      <c r="AT307">
        <v>0.19</v>
      </c>
      <c r="AU307" t="s">
        <v>296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798</v>
      </c>
      <c r="J308" t="s">
        <v>0</v>
      </c>
      <c r="K308" t="s">
        <v>1</v>
      </c>
      <c r="L308">
        <v>1368</v>
      </c>
      <c r="N308">
        <v>1011</v>
      </c>
      <c r="O308" t="s">
        <v>701</v>
      </c>
      <c r="P308" t="s">
        <v>701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296</v>
      </c>
      <c r="AT308">
        <v>1.68</v>
      </c>
      <c r="AU308" t="s">
        <v>296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2</v>
      </c>
      <c r="J309" t="s">
        <v>3</v>
      </c>
      <c r="K309" t="s">
        <v>4</v>
      </c>
      <c r="L309">
        <v>1368</v>
      </c>
      <c r="N309">
        <v>1011</v>
      </c>
      <c r="O309" t="s">
        <v>701</v>
      </c>
      <c r="P309" t="s">
        <v>701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296</v>
      </c>
      <c r="AT309">
        <v>9.6199999999999992</v>
      </c>
      <c r="AU309" t="s">
        <v>296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758</v>
      </c>
      <c r="J310" t="s">
        <v>759</v>
      </c>
      <c r="K310" t="s">
        <v>760</v>
      </c>
      <c r="L310">
        <v>1339</v>
      </c>
      <c r="N310">
        <v>1007</v>
      </c>
      <c r="O310" t="s">
        <v>320</v>
      </c>
      <c r="P310" t="s">
        <v>320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296</v>
      </c>
      <c r="AT310">
        <v>1.37</v>
      </c>
      <c r="AU310" t="s">
        <v>296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761</v>
      </c>
      <c r="J311" t="s">
        <v>762</v>
      </c>
      <c r="K311" t="s">
        <v>763</v>
      </c>
      <c r="L311">
        <v>1346</v>
      </c>
      <c r="N311">
        <v>1009</v>
      </c>
      <c r="O311" t="s">
        <v>751</v>
      </c>
      <c r="P311" t="s">
        <v>751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296</v>
      </c>
      <c r="AT311">
        <v>0.41</v>
      </c>
      <c r="AU311" t="s">
        <v>296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5</v>
      </c>
      <c r="J312" t="s">
        <v>6</v>
      </c>
      <c r="K312" t="s">
        <v>7</v>
      </c>
      <c r="L312">
        <v>1348</v>
      </c>
      <c r="N312">
        <v>1009</v>
      </c>
      <c r="O312" t="s">
        <v>352</v>
      </c>
      <c r="P312" t="s">
        <v>352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296</v>
      </c>
      <c r="AT312">
        <v>4.0000000000000001E-3</v>
      </c>
      <c r="AU312" t="s">
        <v>296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8</v>
      </c>
      <c r="J313" t="s">
        <v>9</v>
      </c>
      <c r="K313" t="s">
        <v>10</v>
      </c>
      <c r="L313">
        <v>1348</v>
      </c>
      <c r="N313">
        <v>1009</v>
      </c>
      <c r="O313" t="s">
        <v>352</v>
      </c>
      <c r="P313" t="s">
        <v>352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296</v>
      </c>
      <c r="AT313">
        <v>1.0000000000000001E-5</v>
      </c>
      <c r="AU313" t="s">
        <v>296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11</v>
      </c>
      <c r="J314" t="s">
        <v>12</v>
      </c>
      <c r="K314" t="s">
        <v>13</v>
      </c>
      <c r="L314">
        <v>1348</v>
      </c>
      <c r="N314">
        <v>1009</v>
      </c>
      <c r="O314" t="s">
        <v>352</v>
      </c>
      <c r="P314" t="s">
        <v>352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296</v>
      </c>
      <c r="AT314">
        <v>1E-4</v>
      </c>
      <c r="AU314" t="s">
        <v>296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14</v>
      </c>
      <c r="J315" t="s">
        <v>15</v>
      </c>
      <c r="K315" t="s">
        <v>16</v>
      </c>
      <c r="L315">
        <v>1348</v>
      </c>
      <c r="N315">
        <v>1009</v>
      </c>
      <c r="O315" t="s">
        <v>352</v>
      </c>
      <c r="P315" t="s">
        <v>352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296</v>
      </c>
      <c r="AT315">
        <v>1E-3</v>
      </c>
      <c r="AU315" t="s">
        <v>296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17</v>
      </c>
      <c r="J316" t="s">
        <v>18</v>
      </c>
      <c r="K316" t="s">
        <v>19</v>
      </c>
      <c r="L316">
        <v>1302</v>
      </c>
      <c r="N316">
        <v>1003</v>
      </c>
      <c r="O316" t="s">
        <v>20</v>
      </c>
      <c r="P316" t="s">
        <v>20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296</v>
      </c>
      <c r="AT316">
        <v>1.8700000000000001E-2</v>
      </c>
      <c r="AU316" t="s">
        <v>296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21</v>
      </c>
      <c r="J317" t="s">
        <v>22</v>
      </c>
      <c r="K317" t="s">
        <v>23</v>
      </c>
      <c r="L317">
        <v>1348</v>
      </c>
      <c r="N317">
        <v>1009</v>
      </c>
      <c r="O317" t="s">
        <v>352</v>
      </c>
      <c r="P317" t="s">
        <v>352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296</v>
      </c>
      <c r="AT317">
        <v>3.0000000000000001E-5</v>
      </c>
      <c r="AU317" t="s">
        <v>296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24</v>
      </c>
      <c r="J318" t="s">
        <v>25</v>
      </c>
      <c r="K318" t="s">
        <v>26</v>
      </c>
      <c r="L318">
        <v>1348</v>
      </c>
      <c r="N318">
        <v>1009</v>
      </c>
      <c r="O318" t="s">
        <v>352</v>
      </c>
      <c r="P318" t="s">
        <v>352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296</v>
      </c>
      <c r="AT318">
        <v>1.9400000000000001E-3</v>
      </c>
      <c r="AU318" t="s">
        <v>296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27</v>
      </c>
      <c r="J319" t="s">
        <v>28</v>
      </c>
      <c r="K319" t="s">
        <v>29</v>
      </c>
      <c r="L319">
        <v>1339</v>
      </c>
      <c r="N319">
        <v>1007</v>
      </c>
      <c r="O319" t="s">
        <v>320</v>
      </c>
      <c r="P319" t="s">
        <v>320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296</v>
      </c>
      <c r="AT319">
        <v>1.0300000000000001E-3</v>
      </c>
      <c r="AU319" t="s">
        <v>296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30</v>
      </c>
      <c r="J320" t="s">
        <v>31</v>
      </c>
      <c r="K320" t="s">
        <v>32</v>
      </c>
      <c r="L320">
        <v>1348</v>
      </c>
      <c r="N320">
        <v>1009</v>
      </c>
      <c r="O320" t="s">
        <v>352</v>
      </c>
      <c r="P320" t="s">
        <v>352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296</v>
      </c>
      <c r="AT320">
        <v>3.1E-4</v>
      </c>
      <c r="AU320" t="s">
        <v>296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33</v>
      </c>
      <c r="J321" t="s">
        <v>34</v>
      </c>
      <c r="K321" t="s">
        <v>35</v>
      </c>
      <c r="L321">
        <v>1348</v>
      </c>
      <c r="N321">
        <v>1009</v>
      </c>
      <c r="O321" t="s">
        <v>352</v>
      </c>
      <c r="P321" t="s">
        <v>352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296</v>
      </c>
      <c r="AT321">
        <v>5.9999999999999995E-4</v>
      </c>
      <c r="AU321" t="s">
        <v>296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779</v>
      </c>
      <c r="J322" t="s">
        <v>296</v>
      </c>
      <c r="K322" t="s">
        <v>780</v>
      </c>
      <c r="L322">
        <v>1191</v>
      </c>
      <c r="N322">
        <v>1013</v>
      </c>
      <c r="O322" t="s">
        <v>695</v>
      </c>
      <c r="P322" t="s">
        <v>695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296</v>
      </c>
      <c r="AT322">
        <v>32.369999999999997</v>
      </c>
      <c r="AU322" t="s">
        <v>296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696</v>
      </c>
      <c r="J323" t="s">
        <v>296</v>
      </c>
      <c r="K323" t="s">
        <v>697</v>
      </c>
      <c r="L323">
        <v>1191</v>
      </c>
      <c r="N323">
        <v>1013</v>
      </c>
      <c r="O323" t="s">
        <v>695</v>
      </c>
      <c r="P323" t="s">
        <v>695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296</v>
      </c>
      <c r="AT323">
        <v>5.83</v>
      </c>
      <c r="AU323" t="s">
        <v>296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786</v>
      </c>
      <c r="J324" t="s">
        <v>787</v>
      </c>
      <c r="K324" t="s">
        <v>788</v>
      </c>
      <c r="L324">
        <v>1368</v>
      </c>
      <c r="N324">
        <v>1011</v>
      </c>
      <c r="O324" t="s">
        <v>701</v>
      </c>
      <c r="P324" t="s">
        <v>701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296</v>
      </c>
      <c r="AT324">
        <v>7.0000000000000007E-2</v>
      </c>
      <c r="AU324" t="s">
        <v>296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781</v>
      </c>
      <c r="J325" t="s">
        <v>782</v>
      </c>
      <c r="K325" t="s">
        <v>783</v>
      </c>
      <c r="L325">
        <v>1368</v>
      </c>
      <c r="N325">
        <v>1011</v>
      </c>
      <c r="O325" t="s">
        <v>701</v>
      </c>
      <c r="P325" t="s">
        <v>701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296</v>
      </c>
      <c r="AT325">
        <v>0.12</v>
      </c>
      <c r="AU325" t="s">
        <v>296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789</v>
      </c>
      <c r="J326" t="s">
        <v>790</v>
      </c>
      <c r="K326" t="s">
        <v>791</v>
      </c>
      <c r="L326">
        <v>1368</v>
      </c>
      <c r="N326">
        <v>1011</v>
      </c>
      <c r="O326" t="s">
        <v>701</v>
      </c>
      <c r="P326" t="s">
        <v>701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296</v>
      </c>
      <c r="AT326">
        <v>5.45</v>
      </c>
      <c r="AU326" t="s">
        <v>296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792</v>
      </c>
      <c r="J327" t="s">
        <v>793</v>
      </c>
      <c r="K327" t="s">
        <v>794</v>
      </c>
      <c r="L327">
        <v>1368</v>
      </c>
      <c r="N327">
        <v>1011</v>
      </c>
      <c r="O327" t="s">
        <v>701</v>
      </c>
      <c r="P327" t="s">
        <v>701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296</v>
      </c>
      <c r="AT327">
        <v>0.96</v>
      </c>
      <c r="AU327" t="s">
        <v>296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795</v>
      </c>
      <c r="J328" t="s">
        <v>796</v>
      </c>
      <c r="K328" t="s">
        <v>797</v>
      </c>
      <c r="L328">
        <v>1368</v>
      </c>
      <c r="N328">
        <v>1011</v>
      </c>
      <c r="O328" t="s">
        <v>701</v>
      </c>
      <c r="P328" t="s">
        <v>701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296</v>
      </c>
      <c r="AT328">
        <v>0.19</v>
      </c>
      <c r="AU328" t="s">
        <v>296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798</v>
      </c>
      <c r="J329" t="s">
        <v>0</v>
      </c>
      <c r="K329" t="s">
        <v>1</v>
      </c>
      <c r="L329">
        <v>1368</v>
      </c>
      <c r="N329">
        <v>1011</v>
      </c>
      <c r="O329" t="s">
        <v>701</v>
      </c>
      <c r="P329" t="s">
        <v>701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296</v>
      </c>
      <c r="AT329">
        <v>1.68</v>
      </c>
      <c r="AU329" t="s">
        <v>296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2</v>
      </c>
      <c r="J330" t="s">
        <v>3</v>
      </c>
      <c r="K330" t="s">
        <v>4</v>
      </c>
      <c r="L330">
        <v>1368</v>
      </c>
      <c r="N330">
        <v>1011</v>
      </c>
      <c r="O330" t="s">
        <v>701</v>
      </c>
      <c r="P330" t="s">
        <v>701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296</v>
      </c>
      <c r="AT330">
        <v>9.6199999999999992</v>
      </c>
      <c r="AU330" t="s">
        <v>296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758</v>
      </c>
      <c r="J331" t="s">
        <v>759</v>
      </c>
      <c r="K331" t="s">
        <v>760</v>
      </c>
      <c r="L331">
        <v>1339</v>
      </c>
      <c r="N331">
        <v>1007</v>
      </c>
      <c r="O331" t="s">
        <v>320</v>
      </c>
      <c r="P331" t="s">
        <v>320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296</v>
      </c>
      <c r="AT331">
        <v>1.37</v>
      </c>
      <c r="AU331" t="s">
        <v>296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761</v>
      </c>
      <c r="J332" t="s">
        <v>762</v>
      </c>
      <c r="K332" t="s">
        <v>763</v>
      </c>
      <c r="L332">
        <v>1346</v>
      </c>
      <c r="N332">
        <v>1009</v>
      </c>
      <c r="O332" t="s">
        <v>751</v>
      </c>
      <c r="P332" t="s">
        <v>751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296</v>
      </c>
      <c r="AT332">
        <v>0.41</v>
      </c>
      <c r="AU332" t="s">
        <v>296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5</v>
      </c>
      <c r="J333" t="s">
        <v>6</v>
      </c>
      <c r="K333" t="s">
        <v>7</v>
      </c>
      <c r="L333">
        <v>1348</v>
      </c>
      <c r="N333">
        <v>1009</v>
      </c>
      <c r="O333" t="s">
        <v>352</v>
      </c>
      <c r="P333" t="s">
        <v>352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296</v>
      </c>
      <c r="AT333">
        <v>4.0000000000000001E-3</v>
      </c>
      <c r="AU333" t="s">
        <v>296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8</v>
      </c>
      <c r="J334" t="s">
        <v>9</v>
      </c>
      <c r="K334" t="s">
        <v>10</v>
      </c>
      <c r="L334">
        <v>1348</v>
      </c>
      <c r="N334">
        <v>1009</v>
      </c>
      <c r="O334" t="s">
        <v>352</v>
      </c>
      <c r="P334" t="s">
        <v>352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296</v>
      </c>
      <c r="AT334">
        <v>1.0000000000000001E-5</v>
      </c>
      <c r="AU334" t="s">
        <v>296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11</v>
      </c>
      <c r="J335" t="s">
        <v>12</v>
      </c>
      <c r="K335" t="s">
        <v>13</v>
      </c>
      <c r="L335">
        <v>1348</v>
      </c>
      <c r="N335">
        <v>1009</v>
      </c>
      <c r="O335" t="s">
        <v>352</v>
      </c>
      <c r="P335" t="s">
        <v>352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296</v>
      </c>
      <c r="AT335">
        <v>1E-4</v>
      </c>
      <c r="AU335" t="s">
        <v>296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14</v>
      </c>
      <c r="J336" t="s">
        <v>15</v>
      </c>
      <c r="K336" t="s">
        <v>16</v>
      </c>
      <c r="L336">
        <v>1348</v>
      </c>
      <c r="N336">
        <v>1009</v>
      </c>
      <c r="O336" t="s">
        <v>352</v>
      </c>
      <c r="P336" t="s">
        <v>352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296</v>
      </c>
      <c r="AT336">
        <v>1E-3</v>
      </c>
      <c r="AU336" t="s">
        <v>296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17</v>
      </c>
      <c r="J337" t="s">
        <v>18</v>
      </c>
      <c r="K337" t="s">
        <v>19</v>
      </c>
      <c r="L337">
        <v>1302</v>
      </c>
      <c r="N337">
        <v>1003</v>
      </c>
      <c r="O337" t="s">
        <v>20</v>
      </c>
      <c r="P337" t="s">
        <v>20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296</v>
      </c>
      <c r="AT337">
        <v>1.8700000000000001E-2</v>
      </c>
      <c r="AU337" t="s">
        <v>296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21</v>
      </c>
      <c r="J338" t="s">
        <v>22</v>
      </c>
      <c r="K338" t="s">
        <v>23</v>
      </c>
      <c r="L338">
        <v>1348</v>
      </c>
      <c r="N338">
        <v>1009</v>
      </c>
      <c r="O338" t="s">
        <v>352</v>
      </c>
      <c r="P338" t="s">
        <v>352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296</v>
      </c>
      <c r="AT338">
        <v>3.0000000000000001E-5</v>
      </c>
      <c r="AU338" t="s">
        <v>296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24</v>
      </c>
      <c r="J339" t="s">
        <v>25</v>
      </c>
      <c r="K339" t="s">
        <v>26</v>
      </c>
      <c r="L339">
        <v>1348</v>
      </c>
      <c r="N339">
        <v>1009</v>
      </c>
      <c r="O339" t="s">
        <v>352</v>
      </c>
      <c r="P339" t="s">
        <v>352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296</v>
      </c>
      <c r="AT339">
        <v>1.9400000000000001E-3</v>
      </c>
      <c r="AU339" t="s">
        <v>296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27</v>
      </c>
      <c r="J340" t="s">
        <v>28</v>
      </c>
      <c r="K340" t="s">
        <v>29</v>
      </c>
      <c r="L340">
        <v>1339</v>
      </c>
      <c r="N340">
        <v>1007</v>
      </c>
      <c r="O340" t="s">
        <v>320</v>
      </c>
      <c r="P340" t="s">
        <v>320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296</v>
      </c>
      <c r="AT340">
        <v>1.0300000000000001E-3</v>
      </c>
      <c r="AU340" t="s">
        <v>296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30</v>
      </c>
      <c r="J341" t="s">
        <v>31</v>
      </c>
      <c r="K341" t="s">
        <v>32</v>
      </c>
      <c r="L341">
        <v>1348</v>
      </c>
      <c r="N341">
        <v>1009</v>
      </c>
      <c r="O341" t="s">
        <v>352</v>
      </c>
      <c r="P341" t="s">
        <v>352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296</v>
      </c>
      <c r="AT341">
        <v>3.1E-4</v>
      </c>
      <c r="AU341" t="s">
        <v>296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33</v>
      </c>
      <c r="J342" t="s">
        <v>34</v>
      </c>
      <c r="K342" t="s">
        <v>35</v>
      </c>
      <c r="L342">
        <v>1348</v>
      </c>
      <c r="N342">
        <v>1009</v>
      </c>
      <c r="O342" t="s">
        <v>352</v>
      </c>
      <c r="P342" t="s">
        <v>352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296</v>
      </c>
      <c r="AT342">
        <v>5.9999999999999995E-4</v>
      </c>
      <c r="AU342" t="s">
        <v>296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36</v>
      </c>
      <c r="J343" t="s">
        <v>296</v>
      </c>
      <c r="K343" t="s">
        <v>37</v>
      </c>
      <c r="L343">
        <v>1191</v>
      </c>
      <c r="N343">
        <v>1013</v>
      </c>
      <c r="O343" t="s">
        <v>695</v>
      </c>
      <c r="P343" t="s">
        <v>695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296</v>
      </c>
      <c r="AT343">
        <v>167</v>
      </c>
      <c r="AU343" t="s">
        <v>296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696</v>
      </c>
      <c r="J344" t="s">
        <v>296</v>
      </c>
      <c r="K344" t="s">
        <v>697</v>
      </c>
      <c r="L344">
        <v>1191</v>
      </c>
      <c r="N344">
        <v>1013</v>
      </c>
      <c r="O344" t="s">
        <v>695</v>
      </c>
      <c r="P344" t="s">
        <v>695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296</v>
      </c>
      <c r="AT344">
        <v>21.12</v>
      </c>
      <c r="AU344" t="s">
        <v>296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781</v>
      </c>
      <c r="J345" t="s">
        <v>782</v>
      </c>
      <c r="K345" t="s">
        <v>783</v>
      </c>
      <c r="L345">
        <v>1368</v>
      </c>
      <c r="N345">
        <v>1011</v>
      </c>
      <c r="O345" t="s">
        <v>701</v>
      </c>
      <c r="P345" t="s">
        <v>701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296</v>
      </c>
      <c r="AT345">
        <v>13.08</v>
      </c>
      <c r="AU345" t="s">
        <v>296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38</v>
      </c>
      <c r="J346" t="s">
        <v>39</v>
      </c>
      <c r="K346" t="s">
        <v>40</v>
      </c>
      <c r="L346">
        <v>1368</v>
      </c>
      <c r="N346">
        <v>1011</v>
      </c>
      <c r="O346" t="s">
        <v>701</v>
      </c>
      <c r="P346" t="s">
        <v>701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296</v>
      </c>
      <c r="AT346">
        <v>7.77</v>
      </c>
      <c r="AU346" t="s">
        <v>296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730</v>
      </c>
      <c r="J347" t="s">
        <v>731</v>
      </c>
      <c r="K347" t="s">
        <v>732</v>
      </c>
      <c r="L347">
        <v>1368</v>
      </c>
      <c r="N347">
        <v>1011</v>
      </c>
      <c r="O347" t="s">
        <v>701</v>
      </c>
      <c r="P347" t="s">
        <v>701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296</v>
      </c>
      <c r="AT347">
        <v>0.27</v>
      </c>
      <c r="AU347" t="s">
        <v>296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733</v>
      </c>
      <c r="J348" t="s">
        <v>734</v>
      </c>
      <c r="K348" t="s">
        <v>735</v>
      </c>
      <c r="L348">
        <v>1368</v>
      </c>
      <c r="N348">
        <v>1011</v>
      </c>
      <c r="O348" t="s">
        <v>701</v>
      </c>
      <c r="P348" t="s">
        <v>701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296</v>
      </c>
      <c r="AT348">
        <v>0.27</v>
      </c>
      <c r="AU348" t="s">
        <v>296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739</v>
      </c>
      <c r="J349" t="s">
        <v>740</v>
      </c>
      <c r="K349" t="s">
        <v>741</v>
      </c>
      <c r="L349">
        <v>1368</v>
      </c>
      <c r="N349">
        <v>1011</v>
      </c>
      <c r="O349" t="s">
        <v>701</v>
      </c>
      <c r="P349" t="s">
        <v>701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296</v>
      </c>
      <c r="AT349">
        <v>31.07</v>
      </c>
      <c r="AU349" t="s">
        <v>296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758</v>
      </c>
      <c r="J350" t="s">
        <v>759</v>
      </c>
      <c r="K350" t="s">
        <v>760</v>
      </c>
      <c r="L350">
        <v>1339</v>
      </c>
      <c r="N350">
        <v>1007</v>
      </c>
      <c r="O350" t="s">
        <v>320</v>
      </c>
      <c r="P350" t="s">
        <v>320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296</v>
      </c>
      <c r="AT350">
        <v>4</v>
      </c>
      <c r="AU350" t="s">
        <v>296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761</v>
      </c>
      <c r="J351" t="s">
        <v>762</v>
      </c>
      <c r="K351" t="s">
        <v>763</v>
      </c>
      <c r="L351">
        <v>1346</v>
      </c>
      <c r="N351">
        <v>1009</v>
      </c>
      <c r="O351" t="s">
        <v>751</v>
      </c>
      <c r="P351" t="s">
        <v>751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296</v>
      </c>
      <c r="AT351">
        <v>1.1000000000000001</v>
      </c>
      <c r="AU351" t="s">
        <v>296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41</v>
      </c>
      <c r="J352" t="s">
        <v>42</v>
      </c>
      <c r="K352" t="s">
        <v>43</v>
      </c>
      <c r="L352">
        <v>1339</v>
      </c>
      <c r="N352">
        <v>1007</v>
      </c>
      <c r="O352" t="s">
        <v>320</v>
      </c>
      <c r="P352" t="s">
        <v>320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296</v>
      </c>
      <c r="AT352">
        <v>2</v>
      </c>
      <c r="AU352" t="s">
        <v>296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44</v>
      </c>
      <c r="J353" t="s">
        <v>45</v>
      </c>
      <c r="K353" t="s">
        <v>46</v>
      </c>
      <c r="L353">
        <v>1348</v>
      </c>
      <c r="N353">
        <v>1009</v>
      </c>
      <c r="O353" t="s">
        <v>352</v>
      </c>
      <c r="P353" t="s">
        <v>352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296</v>
      </c>
      <c r="AT353">
        <v>1.2999999999999999E-2</v>
      </c>
      <c r="AU353" t="s">
        <v>296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776</v>
      </c>
      <c r="J354" t="s">
        <v>296</v>
      </c>
      <c r="K354" t="s">
        <v>777</v>
      </c>
      <c r="L354">
        <v>1374</v>
      </c>
      <c r="N354">
        <v>1013</v>
      </c>
      <c r="O354" t="s">
        <v>778</v>
      </c>
      <c r="P354" t="s">
        <v>778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296</v>
      </c>
      <c r="AT354">
        <v>28.69</v>
      </c>
      <c r="AU354" t="s">
        <v>296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36</v>
      </c>
      <c r="J355" t="s">
        <v>296</v>
      </c>
      <c r="K355" t="s">
        <v>37</v>
      </c>
      <c r="L355">
        <v>1191</v>
      </c>
      <c r="N355">
        <v>1013</v>
      </c>
      <c r="O355" t="s">
        <v>695</v>
      </c>
      <c r="P355" t="s">
        <v>695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296</v>
      </c>
      <c r="AT355">
        <v>167</v>
      </c>
      <c r="AU355" t="s">
        <v>296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696</v>
      </c>
      <c r="J356" t="s">
        <v>296</v>
      </c>
      <c r="K356" t="s">
        <v>697</v>
      </c>
      <c r="L356">
        <v>1191</v>
      </c>
      <c r="N356">
        <v>1013</v>
      </c>
      <c r="O356" t="s">
        <v>695</v>
      </c>
      <c r="P356" t="s">
        <v>695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296</v>
      </c>
      <c r="AT356">
        <v>21.12</v>
      </c>
      <c r="AU356" t="s">
        <v>296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781</v>
      </c>
      <c r="J357" t="s">
        <v>782</v>
      </c>
      <c r="K357" t="s">
        <v>783</v>
      </c>
      <c r="L357">
        <v>1368</v>
      </c>
      <c r="N357">
        <v>1011</v>
      </c>
      <c r="O357" t="s">
        <v>701</v>
      </c>
      <c r="P357" t="s">
        <v>701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296</v>
      </c>
      <c r="AT357">
        <v>13.08</v>
      </c>
      <c r="AU357" t="s">
        <v>296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38</v>
      </c>
      <c r="J358" t="s">
        <v>39</v>
      </c>
      <c r="K358" t="s">
        <v>40</v>
      </c>
      <c r="L358">
        <v>1368</v>
      </c>
      <c r="N358">
        <v>1011</v>
      </c>
      <c r="O358" t="s">
        <v>701</v>
      </c>
      <c r="P358" t="s">
        <v>701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296</v>
      </c>
      <c r="AT358">
        <v>7.77</v>
      </c>
      <c r="AU358" t="s">
        <v>296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730</v>
      </c>
      <c r="J359" t="s">
        <v>731</v>
      </c>
      <c r="K359" t="s">
        <v>732</v>
      </c>
      <c r="L359">
        <v>1368</v>
      </c>
      <c r="N359">
        <v>1011</v>
      </c>
      <c r="O359" t="s">
        <v>701</v>
      </c>
      <c r="P359" t="s">
        <v>701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296</v>
      </c>
      <c r="AT359">
        <v>0.27</v>
      </c>
      <c r="AU359" t="s">
        <v>296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733</v>
      </c>
      <c r="J360" t="s">
        <v>734</v>
      </c>
      <c r="K360" t="s">
        <v>735</v>
      </c>
      <c r="L360">
        <v>1368</v>
      </c>
      <c r="N360">
        <v>1011</v>
      </c>
      <c r="O360" t="s">
        <v>701</v>
      </c>
      <c r="P360" t="s">
        <v>701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296</v>
      </c>
      <c r="AT360">
        <v>0.27</v>
      </c>
      <c r="AU360" t="s">
        <v>296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739</v>
      </c>
      <c r="J361" t="s">
        <v>740</v>
      </c>
      <c r="K361" t="s">
        <v>741</v>
      </c>
      <c r="L361">
        <v>1368</v>
      </c>
      <c r="N361">
        <v>1011</v>
      </c>
      <c r="O361" t="s">
        <v>701</v>
      </c>
      <c r="P361" t="s">
        <v>701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296</v>
      </c>
      <c r="AT361">
        <v>31.07</v>
      </c>
      <c r="AU361" t="s">
        <v>296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758</v>
      </c>
      <c r="J362" t="s">
        <v>759</v>
      </c>
      <c r="K362" t="s">
        <v>760</v>
      </c>
      <c r="L362">
        <v>1339</v>
      </c>
      <c r="N362">
        <v>1007</v>
      </c>
      <c r="O362" t="s">
        <v>320</v>
      </c>
      <c r="P362" t="s">
        <v>320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296</v>
      </c>
      <c r="AT362">
        <v>4</v>
      </c>
      <c r="AU362" t="s">
        <v>296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761</v>
      </c>
      <c r="J363" t="s">
        <v>762</v>
      </c>
      <c r="K363" t="s">
        <v>763</v>
      </c>
      <c r="L363">
        <v>1346</v>
      </c>
      <c r="N363">
        <v>1009</v>
      </c>
      <c r="O363" t="s">
        <v>751</v>
      </c>
      <c r="P363" t="s">
        <v>751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296</v>
      </c>
      <c r="AT363">
        <v>1.1000000000000001</v>
      </c>
      <c r="AU363" t="s">
        <v>296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41</v>
      </c>
      <c r="J364" t="s">
        <v>42</v>
      </c>
      <c r="K364" t="s">
        <v>43</v>
      </c>
      <c r="L364">
        <v>1339</v>
      </c>
      <c r="N364">
        <v>1007</v>
      </c>
      <c r="O364" t="s">
        <v>320</v>
      </c>
      <c r="P364" t="s">
        <v>320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296</v>
      </c>
      <c r="AT364">
        <v>2</v>
      </c>
      <c r="AU364" t="s">
        <v>296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44</v>
      </c>
      <c r="J365" t="s">
        <v>45</v>
      </c>
      <c r="K365" t="s">
        <v>46</v>
      </c>
      <c r="L365">
        <v>1348</v>
      </c>
      <c r="N365">
        <v>1009</v>
      </c>
      <c r="O365" t="s">
        <v>352</v>
      </c>
      <c r="P365" t="s">
        <v>352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296</v>
      </c>
      <c r="AT365">
        <v>1.2999999999999999E-2</v>
      </c>
      <c r="AU365" t="s">
        <v>296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776</v>
      </c>
      <c r="J366" t="s">
        <v>296</v>
      </c>
      <c r="K366" t="s">
        <v>777</v>
      </c>
      <c r="L366">
        <v>1374</v>
      </c>
      <c r="N366">
        <v>1013</v>
      </c>
      <c r="O366" t="s">
        <v>778</v>
      </c>
      <c r="P366" t="s">
        <v>778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296</v>
      </c>
      <c r="AT366">
        <v>28.69</v>
      </c>
      <c r="AU366" t="s">
        <v>296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47</v>
      </c>
      <c r="J367" t="s">
        <v>296</v>
      </c>
      <c r="K367" t="s">
        <v>48</v>
      </c>
      <c r="L367">
        <v>1191</v>
      </c>
      <c r="N367">
        <v>1013</v>
      </c>
      <c r="O367" t="s">
        <v>695</v>
      </c>
      <c r="P367" t="s">
        <v>695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296</v>
      </c>
      <c r="AT367">
        <v>83.6</v>
      </c>
      <c r="AU367" t="s">
        <v>296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696</v>
      </c>
      <c r="J368" t="s">
        <v>296</v>
      </c>
      <c r="K368" t="s">
        <v>697</v>
      </c>
      <c r="L368">
        <v>1191</v>
      </c>
      <c r="N368">
        <v>1013</v>
      </c>
      <c r="O368" t="s">
        <v>695</v>
      </c>
      <c r="P368" t="s">
        <v>695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296</v>
      </c>
      <c r="AT368">
        <v>9.5299999999999994</v>
      </c>
      <c r="AU368" t="s">
        <v>296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781</v>
      </c>
      <c r="J369" t="s">
        <v>782</v>
      </c>
      <c r="K369" t="s">
        <v>783</v>
      </c>
      <c r="L369">
        <v>1368</v>
      </c>
      <c r="N369">
        <v>1011</v>
      </c>
      <c r="O369" t="s">
        <v>701</v>
      </c>
      <c r="P369" t="s">
        <v>701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296</v>
      </c>
      <c r="AT369">
        <v>7.0000000000000007E-2</v>
      </c>
      <c r="AU369" t="s">
        <v>296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727</v>
      </c>
      <c r="J370" t="s">
        <v>728</v>
      </c>
      <c r="K370" t="s">
        <v>729</v>
      </c>
      <c r="L370">
        <v>1368</v>
      </c>
      <c r="N370">
        <v>1011</v>
      </c>
      <c r="O370" t="s">
        <v>701</v>
      </c>
      <c r="P370" t="s">
        <v>701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296</v>
      </c>
      <c r="AT370">
        <v>0.7</v>
      </c>
      <c r="AU370" t="s">
        <v>296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49</v>
      </c>
      <c r="J371" t="s">
        <v>50</v>
      </c>
      <c r="K371" t="s">
        <v>51</v>
      </c>
      <c r="L371">
        <v>1368</v>
      </c>
      <c r="N371">
        <v>1011</v>
      </c>
      <c r="O371" t="s">
        <v>701</v>
      </c>
      <c r="P371" t="s">
        <v>701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296</v>
      </c>
      <c r="AT371">
        <v>9.4</v>
      </c>
      <c r="AU371" t="s">
        <v>296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730</v>
      </c>
      <c r="J372" t="s">
        <v>731</v>
      </c>
      <c r="K372" t="s">
        <v>732</v>
      </c>
      <c r="L372">
        <v>1368</v>
      </c>
      <c r="N372">
        <v>1011</v>
      </c>
      <c r="O372" t="s">
        <v>701</v>
      </c>
      <c r="P372" t="s">
        <v>701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296</v>
      </c>
      <c r="AT372">
        <v>0.06</v>
      </c>
      <c r="AU372" t="s">
        <v>296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733</v>
      </c>
      <c r="J373" t="s">
        <v>734</v>
      </c>
      <c r="K373" t="s">
        <v>735</v>
      </c>
      <c r="L373">
        <v>1368</v>
      </c>
      <c r="N373">
        <v>1011</v>
      </c>
      <c r="O373" t="s">
        <v>701</v>
      </c>
      <c r="P373" t="s">
        <v>701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296</v>
      </c>
      <c r="AT373">
        <v>0.06</v>
      </c>
      <c r="AU373" t="s">
        <v>296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739</v>
      </c>
      <c r="J374" t="s">
        <v>740</v>
      </c>
      <c r="K374" t="s">
        <v>741</v>
      </c>
      <c r="L374">
        <v>1368</v>
      </c>
      <c r="N374">
        <v>1011</v>
      </c>
      <c r="O374" t="s">
        <v>701</v>
      </c>
      <c r="P374" t="s">
        <v>701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296</v>
      </c>
      <c r="AT374">
        <v>9.7799999999999994</v>
      </c>
      <c r="AU374" t="s">
        <v>296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755</v>
      </c>
      <c r="J375" t="s">
        <v>756</v>
      </c>
      <c r="K375" t="s">
        <v>757</v>
      </c>
      <c r="L375">
        <v>1339</v>
      </c>
      <c r="N375">
        <v>1007</v>
      </c>
      <c r="O375" t="s">
        <v>320</v>
      </c>
      <c r="P375" t="s">
        <v>320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296</v>
      </c>
      <c r="AT375">
        <v>0.28999999999999998</v>
      </c>
      <c r="AU375" t="s">
        <v>296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52</v>
      </c>
      <c r="J376" t="s">
        <v>53</v>
      </c>
      <c r="K376" t="s">
        <v>54</v>
      </c>
      <c r="L376">
        <v>1339</v>
      </c>
      <c r="N376">
        <v>1007</v>
      </c>
      <c r="O376" t="s">
        <v>320</v>
      </c>
      <c r="P376" t="s">
        <v>320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296</v>
      </c>
      <c r="AT376">
        <v>32</v>
      </c>
      <c r="AU376" t="s">
        <v>296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767</v>
      </c>
      <c r="J377" t="s">
        <v>768</v>
      </c>
      <c r="K377" t="s">
        <v>769</v>
      </c>
      <c r="L377">
        <v>1348</v>
      </c>
      <c r="N377">
        <v>1009</v>
      </c>
      <c r="O377" t="s">
        <v>352</v>
      </c>
      <c r="P377" t="s">
        <v>352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296</v>
      </c>
      <c r="AT377">
        <v>2.1900000000000001E-3</v>
      </c>
      <c r="AU377" t="s">
        <v>296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776</v>
      </c>
      <c r="J378" t="s">
        <v>296</v>
      </c>
      <c r="K378" t="s">
        <v>777</v>
      </c>
      <c r="L378">
        <v>1374</v>
      </c>
      <c r="N378">
        <v>1013</v>
      </c>
      <c r="O378" t="s">
        <v>778</v>
      </c>
      <c r="P378" t="s">
        <v>778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296</v>
      </c>
      <c r="AT378">
        <v>14.8</v>
      </c>
      <c r="AU378" t="s">
        <v>296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47</v>
      </c>
      <c r="J379" t="s">
        <v>296</v>
      </c>
      <c r="K379" t="s">
        <v>48</v>
      </c>
      <c r="L379">
        <v>1191</v>
      </c>
      <c r="N379">
        <v>1013</v>
      </c>
      <c r="O379" t="s">
        <v>695</v>
      </c>
      <c r="P379" t="s">
        <v>695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296</v>
      </c>
      <c r="AT379">
        <v>83.6</v>
      </c>
      <c r="AU379" t="s">
        <v>296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696</v>
      </c>
      <c r="J380" t="s">
        <v>296</v>
      </c>
      <c r="K380" t="s">
        <v>697</v>
      </c>
      <c r="L380">
        <v>1191</v>
      </c>
      <c r="N380">
        <v>1013</v>
      </c>
      <c r="O380" t="s">
        <v>695</v>
      </c>
      <c r="P380" t="s">
        <v>695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296</v>
      </c>
      <c r="AT380">
        <v>9.5299999999999994</v>
      </c>
      <c r="AU380" t="s">
        <v>296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781</v>
      </c>
      <c r="J381" t="s">
        <v>782</v>
      </c>
      <c r="K381" t="s">
        <v>783</v>
      </c>
      <c r="L381">
        <v>1368</v>
      </c>
      <c r="N381">
        <v>1011</v>
      </c>
      <c r="O381" t="s">
        <v>701</v>
      </c>
      <c r="P381" t="s">
        <v>701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296</v>
      </c>
      <c r="AT381">
        <v>7.0000000000000007E-2</v>
      </c>
      <c r="AU381" t="s">
        <v>296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727</v>
      </c>
      <c r="J382" t="s">
        <v>728</v>
      </c>
      <c r="K382" t="s">
        <v>729</v>
      </c>
      <c r="L382">
        <v>1368</v>
      </c>
      <c r="N382">
        <v>1011</v>
      </c>
      <c r="O382" t="s">
        <v>701</v>
      </c>
      <c r="P382" t="s">
        <v>701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296</v>
      </c>
      <c r="AT382">
        <v>0.7</v>
      </c>
      <c r="AU382" t="s">
        <v>296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49</v>
      </c>
      <c r="J383" t="s">
        <v>50</v>
      </c>
      <c r="K383" t="s">
        <v>51</v>
      </c>
      <c r="L383">
        <v>1368</v>
      </c>
      <c r="N383">
        <v>1011</v>
      </c>
      <c r="O383" t="s">
        <v>701</v>
      </c>
      <c r="P383" t="s">
        <v>701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296</v>
      </c>
      <c r="AT383">
        <v>9.4</v>
      </c>
      <c r="AU383" t="s">
        <v>296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730</v>
      </c>
      <c r="J384" t="s">
        <v>731</v>
      </c>
      <c r="K384" t="s">
        <v>732</v>
      </c>
      <c r="L384">
        <v>1368</v>
      </c>
      <c r="N384">
        <v>1011</v>
      </c>
      <c r="O384" t="s">
        <v>701</v>
      </c>
      <c r="P384" t="s">
        <v>701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296</v>
      </c>
      <c r="AT384">
        <v>0.06</v>
      </c>
      <c r="AU384" t="s">
        <v>296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733</v>
      </c>
      <c r="J385" t="s">
        <v>734</v>
      </c>
      <c r="K385" t="s">
        <v>735</v>
      </c>
      <c r="L385">
        <v>1368</v>
      </c>
      <c r="N385">
        <v>1011</v>
      </c>
      <c r="O385" t="s">
        <v>701</v>
      </c>
      <c r="P385" t="s">
        <v>701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296</v>
      </c>
      <c r="AT385">
        <v>0.06</v>
      </c>
      <c r="AU385" t="s">
        <v>296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739</v>
      </c>
      <c r="J386" t="s">
        <v>740</v>
      </c>
      <c r="K386" t="s">
        <v>741</v>
      </c>
      <c r="L386">
        <v>1368</v>
      </c>
      <c r="N386">
        <v>1011</v>
      </c>
      <c r="O386" t="s">
        <v>701</v>
      </c>
      <c r="P386" t="s">
        <v>701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296</v>
      </c>
      <c r="AT386">
        <v>9.7799999999999994</v>
      </c>
      <c r="AU386" t="s">
        <v>296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755</v>
      </c>
      <c r="J387" t="s">
        <v>756</v>
      </c>
      <c r="K387" t="s">
        <v>757</v>
      </c>
      <c r="L387">
        <v>1339</v>
      </c>
      <c r="N387">
        <v>1007</v>
      </c>
      <c r="O387" t="s">
        <v>320</v>
      </c>
      <c r="P387" t="s">
        <v>320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296</v>
      </c>
      <c r="AT387">
        <v>0.28999999999999998</v>
      </c>
      <c r="AU387" t="s">
        <v>296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52</v>
      </c>
      <c r="J388" t="s">
        <v>53</v>
      </c>
      <c r="K388" t="s">
        <v>54</v>
      </c>
      <c r="L388">
        <v>1339</v>
      </c>
      <c r="N388">
        <v>1007</v>
      </c>
      <c r="O388" t="s">
        <v>320</v>
      </c>
      <c r="P388" t="s">
        <v>320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296</v>
      </c>
      <c r="AT388">
        <v>32</v>
      </c>
      <c r="AU388" t="s">
        <v>296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767</v>
      </c>
      <c r="J389" t="s">
        <v>768</v>
      </c>
      <c r="K389" t="s">
        <v>769</v>
      </c>
      <c r="L389">
        <v>1348</v>
      </c>
      <c r="N389">
        <v>1009</v>
      </c>
      <c r="O389" t="s">
        <v>352</v>
      </c>
      <c r="P389" t="s">
        <v>352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296</v>
      </c>
      <c r="AT389">
        <v>2.1900000000000001E-3</v>
      </c>
      <c r="AU389" t="s">
        <v>296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776</v>
      </c>
      <c r="J390" t="s">
        <v>296</v>
      </c>
      <c r="K390" t="s">
        <v>777</v>
      </c>
      <c r="L390">
        <v>1374</v>
      </c>
      <c r="N390">
        <v>1013</v>
      </c>
      <c r="O390" t="s">
        <v>778</v>
      </c>
      <c r="P390" t="s">
        <v>778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296</v>
      </c>
      <c r="AT390">
        <v>14.8</v>
      </c>
      <c r="AU390" t="s">
        <v>296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47</v>
      </c>
      <c r="J391" t="s">
        <v>296</v>
      </c>
      <c r="K391" t="s">
        <v>48</v>
      </c>
      <c r="L391">
        <v>1191</v>
      </c>
      <c r="N391">
        <v>1013</v>
      </c>
      <c r="O391" t="s">
        <v>695</v>
      </c>
      <c r="P391" t="s">
        <v>695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296</v>
      </c>
      <c r="AT391">
        <v>426</v>
      </c>
      <c r="AU391" t="s">
        <v>296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739</v>
      </c>
      <c r="J392" t="s">
        <v>740</v>
      </c>
      <c r="K392" t="s">
        <v>741</v>
      </c>
      <c r="L392">
        <v>1368</v>
      </c>
      <c r="N392">
        <v>1011</v>
      </c>
      <c r="O392" t="s">
        <v>701</v>
      </c>
      <c r="P392" t="s">
        <v>701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296</v>
      </c>
      <c r="AT392">
        <v>19.3</v>
      </c>
      <c r="AU392" t="s">
        <v>296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758</v>
      </c>
      <c r="J393" t="s">
        <v>759</v>
      </c>
      <c r="K393" t="s">
        <v>760</v>
      </c>
      <c r="L393">
        <v>1339</v>
      </c>
      <c r="N393">
        <v>1007</v>
      </c>
      <c r="O393" t="s">
        <v>320</v>
      </c>
      <c r="P393" t="s">
        <v>320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296</v>
      </c>
      <c r="AT393">
        <v>17.5</v>
      </c>
      <c r="AU393" t="s">
        <v>296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761</v>
      </c>
      <c r="J394" t="s">
        <v>762</v>
      </c>
      <c r="K394" t="s">
        <v>763</v>
      </c>
      <c r="L394">
        <v>1346</v>
      </c>
      <c r="N394">
        <v>1009</v>
      </c>
      <c r="O394" t="s">
        <v>751</v>
      </c>
      <c r="P394" t="s">
        <v>751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296</v>
      </c>
      <c r="AT394">
        <v>5.16</v>
      </c>
      <c r="AU394" t="s">
        <v>296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52</v>
      </c>
      <c r="J395" t="s">
        <v>53</v>
      </c>
      <c r="K395" t="s">
        <v>54</v>
      </c>
      <c r="L395">
        <v>1339</v>
      </c>
      <c r="N395">
        <v>1007</v>
      </c>
      <c r="O395" t="s">
        <v>320</v>
      </c>
      <c r="P395" t="s">
        <v>320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296</v>
      </c>
      <c r="AT395">
        <v>0.69</v>
      </c>
      <c r="AU395" t="s">
        <v>296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55</v>
      </c>
      <c r="J396" t="s">
        <v>56</v>
      </c>
      <c r="K396" t="s">
        <v>57</v>
      </c>
      <c r="L396">
        <v>1383</v>
      </c>
      <c r="N396">
        <v>1013</v>
      </c>
      <c r="O396" t="s">
        <v>58</v>
      </c>
      <c r="P396" t="s">
        <v>58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296</v>
      </c>
      <c r="AT396">
        <v>345</v>
      </c>
      <c r="AU396" t="s">
        <v>296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59</v>
      </c>
      <c r="J397" t="s">
        <v>60</v>
      </c>
      <c r="K397" t="s">
        <v>61</v>
      </c>
      <c r="L397">
        <v>1348</v>
      </c>
      <c r="N397">
        <v>1009</v>
      </c>
      <c r="O397" t="s">
        <v>352</v>
      </c>
      <c r="P397" t="s">
        <v>352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296</v>
      </c>
      <c r="AT397">
        <v>8.0000000000000002E-3</v>
      </c>
      <c r="AU397" t="s">
        <v>296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767</v>
      </c>
      <c r="J398" t="s">
        <v>768</v>
      </c>
      <c r="K398" t="s">
        <v>769</v>
      </c>
      <c r="L398">
        <v>1348</v>
      </c>
      <c r="N398">
        <v>1009</v>
      </c>
      <c r="O398" t="s">
        <v>352</v>
      </c>
      <c r="P398" t="s">
        <v>352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296</v>
      </c>
      <c r="AT398">
        <v>2.9700000000000001E-2</v>
      </c>
      <c r="AU398" t="s">
        <v>296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776</v>
      </c>
      <c r="J399" t="s">
        <v>296</v>
      </c>
      <c r="K399" t="s">
        <v>777</v>
      </c>
      <c r="L399">
        <v>1374</v>
      </c>
      <c r="N399">
        <v>1013</v>
      </c>
      <c r="O399" t="s">
        <v>778</v>
      </c>
      <c r="P399" t="s">
        <v>778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296</v>
      </c>
      <c r="AT399">
        <v>75.400000000000006</v>
      </c>
      <c r="AU399" t="s">
        <v>296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47</v>
      </c>
      <c r="J400" t="s">
        <v>296</v>
      </c>
      <c r="K400" t="s">
        <v>48</v>
      </c>
      <c r="L400">
        <v>1191</v>
      </c>
      <c r="N400">
        <v>1013</v>
      </c>
      <c r="O400" t="s">
        <v>695</v>
      </c>
      <c r="P400" t="s">
        <v>695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296</v>
      </c>
      <c r="AT400">
        <v>426</v>
      </c>
      <c r="AU400" t="s">
        <v>296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739</v>
      </c>
      <c r="J401" t="s">
        <v>740</v>
      </c>
      <c r="K401" t="s">
        <v>741</v>
      </c>
      <c r="L401">
        <v>1368</v>
      </c>
      <c r="N401">
        <v>1011</v>
      </c>
      <c r="O401" t="s">
        <v>701</v>
      </c>
      <c r="P401" t="s">
        <v>701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296</v>
      </c>
      <c r="AT401">
        <v>19.3</v>
      </c>
      <c r="AU401" t="s">
        <v>296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758</v>
      </c>
      <c r="J402" t="s">
        <v>759</v>
      </c>
      <c r="K402" t="s">
        <v>760</v>
      </c>
      <c r="L402">
        <v>1339</v>
      </c>
      <c r="N402">
        <v>1007</v>
      </c>
      <c r="O402" t="s">
        <v>320</v>
      </c>
      <c r="P402" t="s">
        <v>320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296</v>
      </c>
      <c r="AT402">
        <v>17.5</v>
      </c>
      <c r="AU402" t="s">
        <v>296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761</v>
      </c>
      <c r="J403" t="s">
        <v>762</v>
      </c>
      <c r="K403" t="s">
        <v>763</v>
      </c>
      <c r="L403">
        <v>1346</v>
      </c>
      <c r="N403">
        <v>1009</v>
      </c>
      <c r="O403" t="s">
        <v>751</v>
      </c>
      <c r="P403" t="s">
        <v>751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296</v>
      </c>
      <c r="AT403">
        <v>5.16</v>
      </c>
      <c r="AU403" t="s">
        <v>296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52</v>
      </c>
      <c r="J404" t="s">
        <v>53</v>
      </c>
      <c r="K404" t="s">
        <v>54</v>
      </c>
      <c r="L404">
        <v>1339</v>
      </c>
      <c r="N404">
        <v>1007</v>
      </c>
      <c r="O404" t="s">
        <v>320</v>
      </c>
      <c r="P404" t="s">
        <v>320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296</v>
      </c>
      <c r="AT404">
        <v>0.69</v>
      </c>
      <c r="AU404" t="s">
        <v>296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55</v>
      </c>
      <c r="J405" t="s">
        <v>56</v>
      </c>
      <c r="K405" t="s">
        <v>57</v>
      </c>
      <c r="L405">
        <v>1383</v>
      </c>
      <c r="N405">
        <v>1013</v>
      </c>
      <c r="O405" t="s">
        <v>58</v>
      </c>
      <c r="P405" t="s">
        <v>58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296</v>
      </c>
      <c r="AT405">
        <v>345</v>
      </c>
      <c r="AU405" t="s">
        <v>296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59</v>
      </c>
      <c r="J406" t="s">
        <v>60</v>
      </c>
      <c r="K406" t="s">
        <v>61</v>
      </c>
      <c r="L406">
        <v>1348</v>
      </c>
      <c r="N406">
        <v>1009</v>
      </c>
      <c r="O406" t="s">
        <v>352</v>
      </c>
      <c r="P406" t="s">
        <v>352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296</v>
      </c>
      <c r="AT406">
        <v>8.0000000000000002E-3</v>
      </c>
      <c r="AU406" t="s">
        <v>296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767</v>
      </c>
      <c r="J407" t="s">
        <v>768</v>
      </c>
      <c r="K407" t="s">
        <v>769</v>
      </c>
      <c r="L407">
        <v>1348</v>
      </c>
      <c r="N407">
        <v>1009</v>
      </c>
      <c r="O407" t="s">
        <v>352</v>
      </c>
      <c r="P407" t="s">
        <v>352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296</v>
      </c>
      <c r="AT407">
        <v>2.9700000000000001E-2</v>
      </c>
      <c r="AU407" t="s">
        <v>296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776</v>
      </c>
      <c r="J408" t="s">
        <v>296</v>
      </c>
      <c r="K408" t="s">
        <v>777</v>
      </c>
      <c r="L408">
        <v>1374</v>
      </c>
      <c r="N408">
        <v>1013</v>
      </c>
      <c r="O408" t="s">
        <v>778</v>
      </c>
      <c r="P408" t="s">
        <v>778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296</v>
      </c>
      <c r="AT408">
        <v>75.400000000000006</v>
      </c>
      <c r="AU408" t="s">
        <v>296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784</v>
      </c>
      <c r="J409" t="s">
        <v>296</v>
      </c>
      <c r="K409" t="s">
        <v>785</v>
      </c>
      <c r="L409">
        <v>1191</v>
      </c>
      <c r="N409">
        <v>1013</v>
      </c>
      <c r="O409" t="s">
        <v>695</v>
      </c>
      <c r="P409" t="s">
        <v>695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296</v>
      </c>
      <c r="AT409">
        <v>22.92</v>
      </c>
      <c r="AU409" t="s">
        <v>296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696</v>
      </c>
      <c r="J410" t="s">
        <v>296</v>
      </c>
      <c r="K410" t="s">
        <v>697</v>
      </c>
      <c r="L410">
        <v>1191</v>
      </c>
      <c r="N410">
        <v>1013</v>
      </c>
      <c r="O410" t="s">
        <v>695</v>
      </c>
      <c r="P410" t="s">
        <v>695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296</v>
      </c>
      <c r="AT410">
        <v>5.41</v>
      </c>
      <c r="AU410" t="s">
        <v>296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62</v>
      </c>
      <c r="J411" t="s">
        <v>63</v>
      </c>
      <c r="K411" t="s">
        <v>64</v>
      </c>
      <c r="L411">
        <v>1368</v>
      </c>
      <c r="N411">
        <v>1011</v>
      </c>
      <c r="O411" t="s">
        <v>701</v>
      </c>
      <c r="P411" t="s">
        <v>701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296</v>
      </c>
      <c r="AT411">
        <v>0.48</v>
      </c>
      <c r="AU411" t="s">
        <v>296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698</v>
      </c>
      <c r="J412" t="s">
        <v>699</v>
      </c>
      <c r="K412" t="s">
        <v>700</v>
      </c>
      <c r="L412">
        <v>1368</v>
      </c>
      <c r="N412">
        <v>1011</v>
      </c>
      <c r="O412" t="s">
        <v>701</v>
      </c>
      <c r="P412" t="s">
        <v>701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296</v>
      </c>
      <c r="AT412">
        <v>2.1800000000000002</v>
      </c>
      <c r="AU412" t="s">
        <v>296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710</v>
      </c>
      <c r="J413" t="s">
        <v>711</v>
      </c>
      <c r="K413" t="s">
        <v>712</v>
      </c>
      <c r="L413">
        <v>1368</v>
      </c>
      <c r="N413">
        <v>1011</v>
      </c>
      <c r="O413" t="s">
        <v>701</v>
      </c>
      <c r="P413" t="s">
        <v>701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296</v>
      </c>
      <c r="AT413">
        <v>0.21</v>
      </c>
      <c r="AU413" t="s">
        <v>296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65</v>
      </c>
      <c r="J414" t="s">
        <v>66</v>
      </c>
      <c r="K414" t="s">
        <v>67</v>
      </c>
      <c r="L414">
        <v>1368</v>
      </c>
      <c r="N414">
        <v>1011</v>
      </c>
      <c r="O414" t="s">
        <v>701</v>
      </c>
      <c r="P414" t="s">
        <v>701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296</v>
      </c>
      <c r="AT414">
        <v>0.3</v>
      </c>
      <c r="AU414" t="s">
        <v>296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68</v>
      </c>
      <c r="J415" t="s">
        <v>69</v>
      </c>
      <c r="K415" t="s">
        <v>70</v>
      </c>
      <c r="L415">
        <v>1368</v>
      </c>
      <c r="N415">
        <v>1011</v>
      </c>
      <c r="O415" t="s">
        <v>701</v>
      </c>
      <c r="P415" t="s">
        <v>701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296</v>
      </c>
      <c r="AT415">
        <v>0.02</v>
      </c>
      <c r="AU415" t="s">
        <v>296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71</v>
      </c>
      <c r="J416" t="s">
        <v>72</v>
      </c>
      <c r="K416" t="s">
        <v>73</v>
      </c>
      <c r="L416">
        <v>1368</v>
      </c>
      <c r="N416">
        <v>1011</v>
      </c>
      <c r="O416" t="s">
        <v>701</v>
      </c>
      <c r="P416" t="s">
        <v>701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296</v>
      </c>
      <c r="AT416">
        <v>0.23</v>
      </c>
      <c r="AU416" t="s">
        <v>296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713</v>
      </c>
      <c r="J417" t="s">
        <v>714</v>
      </c>
      <c r="K417" t="s">
        <v>715</v>
      </c>
      <c r="L417">
        <v>1368</v>
      </c>
      <c r="N417">
        <v>1011</v>
      </c>
      <c r="O417" t="s">
        <v>701</v>
      </c>
      <c r="P417" t="s">
        <v>701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296</v>
      </c>
      <c r="AT417">
        <v>2.1800000000000002</v>
      </c>
      <c r="AU417" t="s">
        <v>296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74</v>
      </c>
      <c r="J418" t="s">
        <v>75</v>
      </c>
      <c r="K418" t="s">
        <v>76</v>
      </c>
      <c r="L418">
        <v>1368</v>
      </c>
      <c r="N418">
        <v>1011</v>
      </c>
      <c r="O418" t="s">
        <v>701</v>
      </c>
      <c r="P418" t="s">
        <v>701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296</v>
      </c>
      <c r="AT418">
        <v>0.06</v>
      </c>
      <c r="AU418" t="s">
        <v>296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77</v>
      </c>
      <c r="J419" t="s">
        <v>78</v>
      </c>
      <c r="K419" t="s">
        <v>79</v>
      </c>
      <c r="L419">
        <v>1339</v>
      </c>
      <c r="N419">
        <v>1007</v>
      </c>
      <c r="O419" t="s">
        <v>320</v>
      </c>
      <c r="P419" t="s">
        <v>320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296</v>
      </c>
      <c r="AT419">
        <v>4.2999999999999997E-2</v>
      </c>
      <c r="AU419" t="s">
        <v>296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80</v>
      </c>
      <c r="J420" t="s">
        <v>81</v>
      </c>
      <c r="K420" t="s">
        <v>82</v>
      </c>
      <c r="L420">
        <v>1348</v>
      </c>
      <c r="N420">
        <v>1009</v>
      </c>
      <c r="O420" t="s">
        <v>352</v>
      </c>
      <c r="P420" t="s">
        <v>352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296</v>
      </c>
      <c r="AT420">
        <v>0.14000000000000001</v>
      </c>
      <c r="AU420" t="s">
        <v>296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784</v>
      </c>
      <c r="J421" t="s">
        <v>296</v>
      </c>
      <c r="K421" t="s">
        <v>785</v>
      </c>
      <c r="L421">
        <v>1191</v>
      </c>
      <c r="N421">
        <v>1013</v>
      </c>
      <c r="O421" t="s">
        <v>695</v>
      </c>
      <c r="P421" t="s">
        <v>695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296</v>
      </c>
      <c r="AT421">
        <v>22.92</v>
      </c>
      <c r="AU421" t="s">
        <v>296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696</v>
      </c>
      <c r="J422" t="s">
        <v>296</v>
      </c>
      <c r="K422" t="s">
        <v>697</v>
      </c>
      <c r="L422">
        <v>1191</v>
      </c>
      <c r="N422">
        <v>1013</v>
      </c>
      <c r="O422" t="s">
        <v>695</v>
      </c>
      <c r="P422" t="s">
        <v>695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296</v>
      </c>
      <c r="AT422">
        <v>5.41</v>
      </c>
      <c r="AU422" t="s">
        <v>296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62</v>
      </c>
      <c r="J423" t="s">
        <v>63</v>
      </c>
      <c r="K423" t="s">
        <v>64</v>
      </c>
      <c r="L423">
        <v>1368</v>
      </c>
      <c r="N423">
        <v>1011</v>
      </c>
      <c r="O423" t="s">
        <v>701</v>
      </c>
      <c r="P423" t="s">
        <v>701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296</v>
      </c>
      <c r="AT423">
        <v>0.48</v>
      </c>
      <c r="AU423" t="s">
        <v>296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698</v>
      </c>
      <c r="J424" t="s">
        <v>699</v>
      </c>
      <c r="K424" t="s">
        <v>700</v>
      </c>
      <c r="L424">
        <v>1368</v>
      </c>
      <c r="N424">
        <v>1011</v>
      </c>
      <c r="O424" t="s">
        <v>701</v>
      </c>
      <c r="P424" t="s">
        <v>701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296</v>
      </c>
      <c r="AT424">
        <v>2.1800000000000002</v>
      </c>
      <c r="AU424" t="s">
        <v>296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710</v>
      </c>
      <c r="J425" t="s">
        <v>711</v>
      </c>
      <c r="K425" t="s">
        <v>712</v>
      </c>
      <c r="L425">
        <v>1368</v>
      </c>
      <c r="N425">
        <v>1011</v>
      </c>
      <c r="O425" t="s">
        <v>701</v>
      </c>
      <c r="P425" t="s">
        <v>701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296</v>
      </c>
      <c r="AT425">
        <v>0.21</v>
      </c>
      <c r="AU425" t="s">
        <v>296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65</v>
      </c>
      <c r="J426" t="s">
        <v>66</v>
      </c>
      <c r="K426" t="s">
        <v>67</v>
      </c>
      <c r="L426">
        <v>1368</v>
      </c>
      <c r="N426">
        <v>1011</v>
      </c>
      <c r="O426" t="s">
        <v>701</v>
      </c>
      <c r="P426" t="s">
        <v>701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296</v>
      </c>
      <c r="AT426">
        <v>0.3</v>
      </c>
      <c r="AU426" t="s">
        <v>296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68</v>
      </c>
      <c r="J427" t="s">
        <v>69</v>
      </c>
      <c r="K427" t="s">
        <v>70</v>
      </c>
      <c r="L427">
        <v>1368</v>
      </c>
      <c r="N427">
        <v>1011</v>
      </c>
      <c r="O427" t="s">
        <v>701</v>
      </c>
      <c r="P427" t="s">
        <v>701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296</v>
      </c>
      <c r="AT427">
        <v>0.02</v>
      </c>
      <c r="AU427" t="s">
        <v>296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71</v>
      </c>
      <c r="J428" t="s">
        <v>72</v>
      </c>
      <c r="K428" t="s">
        <v>73</v>
      </c>
      <c r="L428">
        <v>1368</v>
      </c>
      <c r="N428">
        <v>1011</v>
      </c>
      <c r="O428" t="s">
        <v>701</v>
      </c>
      <c r="P428" t="s">
        <v>701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296</v>
      </c>
      <c r="AT428">
        <v>0.23</v>
      </c>
      <c r="AU428" t="s">
        <v>296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713</v>
      </c>
      <c r="J429" t="s">
        <v>714</v>
      </c>
      <c r="K429" t="s">
        <v>715</v>
      </c>
      <c r="L429">
        <v>1368</v>
      </c>
      <c r="N429">
        <v>1011</v>
      </c>
      <c r="O429" t="s">
        <v>701</v>
      </c>
      <c r="P429" t="s">
        <v>701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296</v>
      </c>
      <c r="AT429">
        <v>2.1800000000000002</v>
      </c>
      <c r="AU429" t="s">
        <v>296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74</v>
      </c>
      <c r="J430" t="s">
        <v>75</v>
      </c>
      <c r="K430" t="s">
        <v>76</v>
      </c>
      <c r="L430">
        <v>1368</v>
      </c>
      <c r="N430">
        <v>1011</v>
      </c>
      <c r="O430" t="s">
        <v>701</v>
      </c>
      <c r="P430" t="s">
        <v>701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296</v>
      </c>
      <c r="AT430">
        <v>0.06</v>
      </c>
      <c r="AU430" t="s">
        <v>296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77</v>
      </c>
      <c r="J431" t="s">
        <v>78</v>
      </c>
      <c r="K431" t="s">
        <v>79</v>
      </c>
      <c r="L431">
        <v>1339</v>
      </c>
      <c r="N431">
        <v>1007</v>
      </c>
      <c r="O431" t="s">
        <v>320</v>
      </c>
      <c r="P431" t="s">
        <v>320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296</v>
      </c>
      <c r="AT431">
        <v>4.2999999999999997E-2</v>
      </c>
      <c r="AU431" t="s">
        <v>296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80</v>
      </c>
      <c r="J432" t="s">
        <v>81</v>
      </c>
      <c r="K432" t="s">
        <v>82</v>
      </c>
      <c r="L432">
        <v>1348</v>
      </c>
      <c r="N432">
        <v>1009</v>
      </c>
      <c r="O432" t="s">
        <v>352</v>
      </c>
      <c r="P432" t="s">
        <v>352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296</v>
      </c>
      <c r="AT432">
        <v>0.14000000000000001</v>
      </c>
      <c r="AU432" t="s">
        <v>296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83</v>
      </c>
      <c r="J433" t="s">
        <v>296</v>
      </c>
      <c r="K433" t="s">
        <v>84</v>
      </c>
      <c r="L433">
        <v>1191</v>
      </c>
      <c r="N433">
        <v>1013</v>
      </c>
      <c r="O433" t="s">
        <v>695</v>
      </c>
      <c r="P433" t="s">
        <v>695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296</v>
      </c>
      <c r="AT433">
        <v>21.48</v>
      </c>
      <c r="AU433" t="s">
        <v>296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696</v>
      </c>
      <c r="J434" t="s">
        <v>296</v>
      </c>
      <c r="K434" t="s">
        <v>697</v>
      </c>
      <c r="L434">
        <v>1191</v>
      </c>
      <c r="N434">
        <v>1013</v>
      </c>
      <c r="O434" t="s">
        <v>695</v>
      </c>
      <c r="P434" t="s">
        <v>695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296</v>
      </c>
      <c r="AT434">
        <v>5.32</v>
      </c>
      <c r="AU434" t="s">
        <v>296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62</v>
      </c>
      <c r="J435" t="s">
        <v>63</v>
      </c>
      <c r="K435" t="s">
        <v>64</v>
      </c>
      <c r="L435">
        <v>1368</v>
      </c>
      <c r="N435">
        <v>1011</v>
      </c>
      <c r="O435" t="s">
        <v>701</v>
      </c>
      <c r="P435" t="s">
        <v>701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296</v>
      </c>
      <c r="AT435">
        <v>0.48</v>
      </c>
      <c r="AU435" t="s">
        <v>296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698</v>
      </c>
      <c r="J436" t="s">
        <v>699</v>
      </c>
      <c r="K436" t="s">
        <v>700</v>
      </c>
      <c r="L436">
        <v>1368</v>
      </c>
      <c r="N436">
        <v>1011</v>
      </c>
      <c r="O436" t="s">
        <v>701</v>
      </c>
      <c r="P436" t="s">
        <v>701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296</v>
      </c>
      <c r="AT436">
        <v>2.1800000000000002</v>
      </c>
      <c r="AU436" t="s">
        <v>296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710</v>
      </c>
      <c r="J437" t="s">
        <v>711</v>
      </c>
      <c r="K437" t="s">
        <v>712</v>
      </c>
      <c r="L437">
        <v>1368</v>
      </c>
      <c r="N437">
        <v>1011</v>
      </c>
      <c r="O437" t="s">
        <v>701</v>
      </c>
      <c r="P437" t="s">
        <v>701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296</v>
      </c>
      <c r="AT437">
        <v>0.21</v>
      </c>
      <c r="AU437" t="s">
        <v>296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65</v>
      </c>
      <c r="J438" t="s">
        <v>66</v>
      </c>
      <c r="K438" t="s">
        <v>67</v>
      </c>
      <c r="L438">
        <v>1368</v>
      </c>
      <c r="N438">
        <v>1011</v>
      </c>
      <c r="O438" t="s">
        <v>701</v>
      </c>
      <c r="P438" t="s">
        <v>701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296</v>
      </c>
      <c r="AT438">
        <v>0.21</v>
      </c>
      <c r="AU438" t="s">
        <v>296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68</v>
      </c>
      <c r="J439" t="s">
        <v>69</v>
      </c>
      <c r="K439" t="s">
        <v>70</v>
      </c>
      <c r="L439">
        <v>1368</v>
      </c>
      <c r="N439">
        <v>1011</v>
      </c>
      <c r="O439" t="s">
        <v>701</v>
      </c>
      <c r="P439" t="s">
        <v>701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296</v>
      </c>
      <c r="AT439">
        <v>0.02</v>
      </c>
      <c r="AU439" t="s">
        <v>296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71</v>
      </c>
      <c r="J440" t="s">
        <v>72</v>
      </c>
      <c r="K440" t="s">
        <v>73</v>
      </c>
      <c r="L440">
        <v>1368</v>
      </c>
      <c r="N440">
        <v>1011</v>
      </c>
      <c r="O440" t="s">
        <v>701</v>
      </c>
      <c r="P440" t="s">
        <v>701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296</v>
      </c>
      <c r="AT440">
        <v>0.16</v>
      </c>
      <c r="AU440" t="s">
        <v>296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713</v>
      </c>
      <c r="J441" t="s">
        <v>714</v>
      </c>
      <c r="K441" t="s">
        <v>715</v>
      </c>
      <c r="L441">
        <v>1368</v>
      </c>
      <c r="N441">
        <v>1011</v>
      </c>
      <c r="O441" t="s">
        <v>701</v>
      </c>
      <c r="P441" t="s">
        <v>701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296</v>
      </c>
      <c r="AT441">
        <v>2.1800000000000002</v>
      </c>
      <c r="AU441" t="s">
        <v>296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74</v>
      </c>
      <c r="J442" t="s">
        <v>75</v>
      </c>
      <c r="K442" t="s">
        <v>76</v>
      </c>
      <c r="L442">
        <v>1368</v>
      </c>
      <c r="N442">
        <v>1011</v>
      </c>
      <c r="O442" t="s">
        <v>701</v>
      </c>
      <c r="P442" t="s">
        <v>701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296</v>
      </c>
      <c r="AT442">
        <v>0.06</v>
      </c>
      <c r="AU442" t="s">
        <v>296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77</v>
      </c>
      <c r="J443" t="s">
        <v>78</v>
      </c>
      <c r="K443" t="s">
        <v>79</v>
      </c>
      <c r="L443">
        <v>1339</v>
      </c>
      <c r="N443">
        <v>1007</v>
      </c>
      <c r="O443" t="s">
        <v>320</v>
      </c>
      <c r="P443" t="s">
        <v>320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296</v>
      </c>
      <c r="AT443">
        <v>4.2999999999999997E-2</v>
      </c>
      <c r="AU443" t="s">
        <v>296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80</v>
      </c>
      <c r="J444" t="s">
        <v>81</v>
      </c>
      <c r="K444" t="s">
        <v>82</v>
      </c>
      <c r="L444">
        <v>1348</v>
      </c>
      <c r="N444">
        <v>1009</v>
      </c>
      <c r="O444" t="s">
        <v>352</v>
      </c>
      <c r="P444" t="s">
        <v>352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296</v>
      </c>
      <c r="AT444">
        <v>0.14000000000000001</v>
      </c>
      <c r="AU444" t="s">
        <v>296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83</v>
      </c>
      <c r="J445" t="s">
        <v>296</v>
      </c>
      <c r="K445" t="s">
        <v>84</v>
      </c>
      <c r="L445">
        <v>1191</v>
      </c>
      <c r="N445">
        <v>1013</v>
      </c>
      <c r="O445" t="s">
        <v>695</v>
      </c>
      <c r="P445" t="s">
        <v>695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296</v>
      </c>
      <c r="AT445">
        <v>21.48</v>
      </c>
      <c r="AU445" t="s">
        <v>296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696</v>
      </c>
      <c r="J446" t="s">
        <v>296</v>
      </c>
      <c r="K446" t="s">
        <v>697</v>
      </c>
      <c r="L446">
        <v>1191</v>
      </c>
      <c r="N446">
        <v>1013</v>
      </c>
      <c r="O446" t="s">
        <v>695</v>
      </c>
      <c r="P446" t="s">
        <v>695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296</v>
      </c>
      <c r="AT446">
        <v>5.32</v>
      </c>
      <c r="AU446" t="s">
        <v>296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62</v>
      </c>
      <c r="J447" t="s">
        <v>63</v>
      </c>
      <c r="K447" t="s">
        <v>64</v>
      </c>
      <c r="L447">
        <v>1368</v>
      </c>
      <c r="N447">
        <v>1011</v>
      </c>
      <c r="O447" t="s">
        <v>701</v>
      </c>
      <c r="P447" t="s">
        <v>701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296</v>
      </c>
      <c r="AT447">
        <v>0.48</v>
      </c>
      <c r="AU447" t="s">
        <v>296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698</v>
      </c>
      <c r="J448" t="s">
        <v>699</v>
      </c>
      <c r="K448" t="s">
        <v>700</v>
      </c>
      <c r="L448">
        <v>1368</v>
      </c>
      <c r="N448">
        <v>1011</v>
      </c>
      <c r="O448" t="s">
        <v>701</v>
      </c>
      <c r="P448" t="s">
        <v>701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296</v>
      </c>
      <c r="AT448">
        <v>2.1800000000000002</v>
      </c>
      <c r="AU448" t="s">
        <v>296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710</v>
      </c>
      <c r="J449" t="s">
        <v>711</v>
      </c>
      <c r="K449" t="s">
        <v>712</v>
      </c>
      <c r="L449">
        <v>1368</v>
      </c>
      <c r="N449">
        <v>1011</v>
      </c>
      <c r="O449" t="s">
        <v>701</v>
      </c>
      <c r="P449" t="s">
        <v>701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296</v>
      </c>
      <c r="AT449">
        <v>0.21</v>
      </c>
      <c r="AU449" t="s">
        <v>296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65</v>
      </c>
      <c r="J450" t="s">
        <v>66</v>
      </c>
      <c r="K450" t="s">
        <v>67</v>
      </c>
      <c r="L450">
        <v>1368</v>
      </c>
      <c r="N450">
        <v>1011</v>
      </c>
      <c r="O450" t="s">
        <v>701</v>
      </c>
      <c r="P450" t="s">
        <v>701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296</v>
      </c>
      <c r="AT450">
        <v>0.21</v>
      </c>
      <c r="AU450" t="s">
        <v>296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68</v>
      </c>
      <c r="J451" t="s">
        <v>69</v>
      </c>
      <c r="K451" t="s">
        <v>70</v>
      </c>
      <c r="L451">
        <v>1368</v>
      </c>
      <c r="N451">
        <v>1011</v>
      </c>
      <c r="O451" t="s">
        <v>701</v>
      </c>
      <c r="P451" t="s">
        <v>701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296</v>
      </c>
      <c r="AT451">
        <v>0.02</v>
      </c>
      <c r="AU451" t="s">
        <v>296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71</v>
      </c>
      <c r="J452" t="s">
        <v>72</v>
      </c>
      <c r="K452" t="s">
        <v>73</v>
      </c>
      <c r="L452">
        <v>1368</v>
      </c>
      <c r="N452">
        <v>1011</v>
      </c>
      <c r="O452" t="s">
        <v>701</v>
      </c>
      <c r="P452" t="s">
        <v>701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296</v>
      </c>
      <c r="AT452">
        <v>0.16</v>
      </c>
      <c r="AU452" t="s">
        <v>296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713</v>
      </c>
      <c r="J453" t="s">
        <v>714</v>
      </c>
      <c r="K453" t="s">
        <v>715</v>
      </c>
      <c r="L453">
        <v>1368</v>
      </c>
      <c r="N453">
        <v>1011</v>
      </c>
      <c r="O453" t="s">
        <v>701</v>
      </c>
      <c r="P453" t="s">
        <v>701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296</v>
      </c>
      <c r="AT453">
        <v>2.1800000000000002</v>
      </c>
      <c r="AU453" t="s">
        <v>296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74</v>
      </c>
      <c r="J454" t="s">
        <v>75</v>
      </c>
      <c r="K454" t="s">
        <v>76</v>
      </c>
      <c r="L454">
        <v>1368</v>
      </c>
      <c r="N454">
        <v>1011</v>
      </c>
      <c r="O454" t="s">
        <v>701</v>
      </c>
      <c r="P454" t="s">
        <v>701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296</v>
      </c>
      <c r="AT454">
        <v>0.06</v>
      </c>
      <c r="AU454" t="s">
        <v>296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77</v>
      </c>
      <c r="J455" t="s">
        <v>78</v>
      </c>
      <c r="K455" t="s">
        <v>79</v>
      </c>
      <c r="L455">
        <v>1339</v>
      </c>
      <c r="N455">
        <v>1007</v>
      </c>
      <c r="O455" t="s">
        <v>320</v>
      </c>
      <c r="P455" t="s">
        <v>320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296</v>
      </c>
      <c r="AT455">
        <v>4.2999999999999997E-2</v>
      </c>
      <c r="AU455" t="s">
        <v>296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80</v>
      </c>
      <c r="J456" t="s">
        <v>81</v>
      </c>
      <c r="K456" t="s">
        <v>82</v>
      </c>
      <c r="L456">
        <v>1348</v>
      </c>
      <c r="N456">
        <v>1009</v>
      </c>
      <c r="O456" t="s">
        <v>352</v>
      </c>
      <c r="P456" t="s">
        <v>352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296</v>
      </c>
      <c r="AT456">
        <v>0.14000000000000001</v>
      </c>
      <c r="AU456" t="s">
        <v>296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83</v>
      </c>
      <c r="J457" t="s">
        <v>296</v>
      </c>
      <c r="K457" t="s">
        <v>84</v>
      </c>
      <c r="L457">
        <v>1191</v>
      </c>
      <c r="N457">
        <v>1013</v>
      </c>
      <c r="O457" t="s">
        <v>695</v>
      </c>
      <c r="P457" t="s">
        <v>695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296</v>
      </c>
      <c r="AT457">
        <v>39.15</v>
      </c>
      <c r="AU457" t="s">
        <v>296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696</v>
      </c>
      <c r="J458" t="s">
        <v>296</v>
      </c>
      <c r="K458" t="s">
        <v>697</v>
      </c>
      <c r="L458">
        <v>1191</v>
      </c>
      <c r="N458">
        <v>1013</v>
      </c>
      <c r="O458" t="s">
        <v>695</v>
      </c>
      <c r="P458" t="s">
        <v>695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296</v>
      </c>
      <c r="AT458">
        <v>5.41</v>
      </c>
      <c r="AU458" t="s">
        <v>296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62</v>
      </c>
      <c r="J459" t="s">
        <v>63</v>
      </c>
      <c r="K459" t="s">
        <v>64</v>
      </c>
      <c r="L459">
        <v>1368</v>
      </c>
      <c r="N459">
        <v>1011</v>
      </c>
      <c r="O459" t="s">
        <v>701</v>
      </c>
      <c r="P459" t="s">
        <v>701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296</v>
      </c>
      <c r="AT459">
        <v>0.48</v>
      </c>
      <c r="AU459" t="s">
        <v>296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698</v>
      </c>
      <c r="J460" t="s">
        <v>699</v>
      </c>
      <c r="K460" t="s">
        <v>700</v>
      </c>
      <c r="L460">
        <v>1368</v>
      </c>
      <c r="N460">
        <v>1011</v>
      </c>
      <c r="O460" t="s">
        <v>701</v>
      </c>
      <c r="P460" t="s">
        <v>701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296</v>
      </c>
      <c r="AT460">
        <v>2.1800000000000002</v>
      </c>
      <c r="AU460" t="s">
        <v>296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710</v>
      </c>
      <c r="J461" t="s">
        <v>711</v>
      </c>
      <c r="K461" t="s">
        <v>712</v>
      </c>
      <c r="L461">
        <v>1368</v>
      </c>
      <c r="N461">
        <v>1011</v>
      </c>
      <c r="O461" t="s">
        <v>701</v>
      </c>
      <c r="P461" t="s">
        <v>701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296</v>
      </c>
      <c r="AT461">
        <v>0.21</v>
      </c>
      <c r="AU461" t="s">
        <v>296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65</v>
      </c>
      <c r="J462" t="s">
        <v>66</v>
      </c>
      <c r="K462" t="s">
        <v>67</v>
      </c>
      <c r="L462">
        <v>1368</v>
      </c>
      <c r="N462">
        <v>1011</v>
      </c>
      <c r="O462" t="s">
        <v>701</v>
      </c>
      <c r="P462" t="s">
        <v>701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296</v>
      </c>
      <c r="AT462">
        <v>0.21</v>
      </c>
      <c r="AU462" t="s">
        <v>296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68</v>
      </c>
      <c r="J463" t="s">
        <v>69</v>
      </c>
      <c r="K463" t="s">
        <v>70</v>
      </c>
      <c r="L463">
        <v>1368</v>
      </c>
      <c r="N463">
        <v>1011</v>
      </c>
      <c r="O463" t="s">
        <v>701</v>
      </c>
      <c r="P463" t="s">
        <v>701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296</v>
      </c>
      <c r="AT463">
        <v>0.03</v>
      </c>
      <c r="AU463" t="s">
        <v>296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71</v>
      </c>
      <c r="J464" t="s">
        <v>72</v>
      </c>
      <c r="K464" t="s">
        <v>73</v>
      </c>
      <c r="L464">
        <v>1368</v>
      </c>
      <c r="N464">
        <v>1011</v>
      </c>
      <c r="O464" t="s">
        <v>701</v>
      </c>
      <c r="P464" t="s">
        <v>701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296</v>
      </c>
      <c r="AT464">
        <v>0.16</v>
      </c>
      <c r="AU464" t="s">
        <v>296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713</v>
      </c>
      <c r="J465" t="s">
        <v>714</v>
      </c>
      <c r="K465" t="s">
        <v>715</v>
      </c>
      <c r="L465">
        <v>1368</v>
      </c>
      <c r="N465">
        <v>1011</v>
      </c>
      <c r="O465" t="s">
        <v>701</v>
      </c>
      <c r="P465" t="s">
        <v>701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296</v>
      </c>
      <c r="AT465">
        <v>2.1800000000000002</v>
      </c>
      <c r="AU465" t="s">
        <v>296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74</v>
      </c>
      <c r="J466" t="s">
        <v>75</v>
      </c>
      <c r="K466" t="s">
        <v>76</v>
      </c>
      <c r="L466">
        <v>1368</v>
      </c>
      <c r="N466">
        <v>1011</v>
      </c>
      <c r="O466" t="s">
        <v>701</v>
      </c>
      <c r="P466" t="s">
        <v>701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296</v>
      </c>
      <c r="AT466">
        <v>0.15</v>
      </c>
      <c r="AU466" t="s">
        <v>296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77</v>
      </c>
      <c r="J467" t="s">
        <v>78</v>
      </c>
      <c r="K467" t="s">
        <v>79</v>
      </c>
      <c r="L467">
        <v>1339</v>
      </c>
      <c r="N467">
        <v>1007</v>
      </c>
      <c r="O467" t="s">
        <v>320</v>
      </c>
      <c r="P467" t="s">
        <v>320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296</v>
      </c>
      <c r="AT467">
        <v>3.4000000000000002E-2</v>
      </c>
      <c r="AU467" t="s">
        <v>296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80</v>
      </c>
      <c r="J468" t="s">
        <v>81</v>
      </c>
      <c r="K468" t="s">
        <v>82</v>
      </c>
      <c r="L468">
        <v>1348</v>
      </c>
      <c r="N468">
        <v>1009</v>
      </c>
      <c r="O468" t="s">
        <v>352</v>
      </c>
      <c r="P468" t="s">
        <v>352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296</v>
      </c>
      <c r="AT468">
        <v>0.11</v>
      </c>
      <c r="AU468" t="s">
        <v>296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83</v>
      </c>
      <c r="J469" t="s">
        <v>296</v>
      </c>
      <c r="K469" t="s">
        <v>84</v>
      </c>
      <c r="L469">
        <v>1191</v>
      </c>
      <c r="N469">
        <v>1013</v>
      </c>
      <c r="O469" t="s">
        <v>695</v>
      </c>
      <c r="P469" t="s">
        <v>695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296</v>
      </c>
      <c r="AT469">
        <v>39.15</v>
      </c>
      <c r="AU469" t="s">
        <v>296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696</v>
      </c>
      <c r="J470" t="s">
        <v>296</v>
      </c>
      <c r="K470" t="s">
        <v>697</v>
      </c>
      <c r="L470">
        <v>1191</v>
      </c>
      <c r="N470">
        <v>1013</v>
      </c>
      <c r="O470" t="s">
        <v>695</v>
      </c>
      <c r="P470" t="s">
        <v>695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296</v>
      </c>
      <c r="AT470">
        <v>5.41</v>
      </c>
      <c r="AU470" t="s">
        <v>296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62</v>
      </c>
      <c r="J471" t="s">
        <v>63</v>
      </c>
      <c r="K471" t="s">
        <v>64</v>
      </c>
      <c r="L471">
        <v>1368</v>
      </c>
      <c r="N471">
        <v>1011</v>
      </c>
      <c r="O471" t="s">
        <v>701</v>
      </c>
      <c r="P471" t="s">
        <v>701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296</v>
      </c>
      <c r="AT471">
        <v>0.48</v>
      </c>
      <c r="AU471" t="s">
        <v>296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698</v>
      </c>
      <c r="J472" t="s">
        <v>699</v>
      </c>
      <c r="K472" t="s">
        <v>700</v>
      </c>
      <c r="L472">
        <v>1368</v>
      </c>
      <c r="N472">
        <v>1011</v>
      </c>
      <c r="O472" t="s">
        <v>701</v>
      </c>
      <c r="P472" t="s">
        <v>701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296</v>
      </c>
      <c r="AT472">
        <v>2.1800000000000002</v>
      </c>
      <c r="AU472" t="s">
        <v>296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710</v>
      </c>
      <c r="J473" t="s">
        <v>711</v>
      </c>
      <c r="K473" t="s">
        <v>712</v>
      </c>
      <c r="L473">
        <v>1368</v>
      </c>
      <c r="N473">
        <v>1011</v>
      </c>
      <c r="O473" t="s">
        <v>701</v>
      </c>
      <c r="P473" t="s">
        <v>701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296</v>
      </c>
      <c r="AT473">
        <v>0.21</v>
      </c>
      <c r="AU473" t="s">
        <v>296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65</v>
      </c>
      <c r="J474" t="s">
        <v>66</v>
      </c>
      <c r="K474" t="s">
        <v>67</v>
      </c>
      <c r="L474">
        <v>1368</v>
      </c>
      <c r="N474">
        <v>1011</v>
      </c>
      <c r="O474" t="s">
        <v>701</v>
      </c>
      <c r="P474" t="s">
        <v>701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296</v>
      </c>
      <c r="AT474">
        <v>0.21</v>
      </c>
      <c r="AU474" t="s">
        <v>296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68</v>
      </c>
      <c r="J475" t="s">
        <v>69</v>
      </c>
      <c r="K475" t="s">
        <v>70</v>
      </c>
      <c r="L475">
        <v>1368</v>
      </c>
      <c r="N475">
        <v>1011</v>
      </c>
      <c r="O475" t="s">
        <v>701</v>
      </c>
      <c r="P475" t="s">
        <v>701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296</v>
      </c>
      <c r="AT475">
        <v>0.03</v>
      </c>
      <c r="AU475" t="s">
        <v>296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71</v>
      </c>
      <c r="J476" t="s">
        <v>72</v>
      </c>
      <c r="K476" t="s">
        <v>73</v>
      </c>
      <c r="L476">
        <v>1368</v>
      </c>
      <c r="N476">
        <v>1011</v>
      </c>
      <c r="O476" t="s">
        <v>701</v>
      </c>
      <c r="P476" t="s">
        <v>701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296</v>
      </c>
      <c r="AT476">
        <v>0.16</v>
      </c>
      <c r="AU476" t="s">
        <v>296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713</v>
      </c>
      <c r="J477" t="s">
        <v>714</v>
      </c>
      <c r="K477" t="s">
        <v>715</v>
      </c>
      <c r="L477">
        <v>1368</v>
      </c>
      <c r="N477">
        <v>1011</v>
      </c>
      <c r="O477" t="s">
        <v>701</v>
      </c>
      <c r="P477" t="s">
        <v>701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296</v>
      </c>
      <c r="AT477">
        <v>2.1800000000000002</v>
      </c>
      <c r="AU477" t="s">
        <v>296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74</v>
      </c>
      <c r="J478" t="s">
        <v>75</v>
      </c>
      <c r="K478" t="s">
        <v>76</v>
      </c>
      <c r="L478">
        <v>1368</v>
      </c>
      <c r="N478">
        <v>1011</v>
      </c>
      <c r="O478" t="s">
        <v>701</v>
      </c>
      <c r="P478" t="s">
        <v>701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296</v>
      </c>
      <c r="AT478">
        <v>0.15</v>
      </c>
      <c r="AU478" t="s">
        <v>296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77</v>
      </c>
      <c r="J479" t="s">
        <v>78</v>
      </c>
      <c r="K479" t="s">
        <v>79</v>
      </c>
      <c r="L479">
        <v>1339</v>
      </c>
      <c r="N479">
        <v>1007</v>
      </c>
      <c r="O479" t="s">
        <v>320</v>
      </c>
      <c r="P479" t="s">
        <v>320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296</v>
      </c>
      <c r="AT479">
        <v>3.4000000000000002E-2</v>
      </c>
      <c r="AU479" t="s">
        <v>296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80</v>
      </c>
      <c r="J480" t="s">
        <v>81</v>
      </c>
      <c r="K480" t="s">
        <v>82</v>
      </c>
      <c r="L480">
        <v>1348</v>
      </c>
      <c r="N480">
        <v>1009</v>
      </c>
      <c r="O480" t="s">
        <v>352</v>
      </c>
      <c r="P480" t="s">
        <v>352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296</v>
      </c>
      <c r="AT480">
        <v>0.11</v>
      </c>
      <c r="AU480" t="s">
        <v>296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85</v>
      </c>
      <c r="J481" t="s">
        <v>296</v>
      </c>
      <c r="K481" t="s">
        <v>86</v>
      </c>
      <c r="L481">
        <v>1191</v>
      </c>
      <c r="N481">
        <v>1013</v>
      </c>
      <c r="O481" t="s">
        <v>695</v>
      </c>
      <c r="P481" t="s">
        <v>695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296</v>
      </c>
      <c r="AT481">
        <v>23.23</v>
      </c>
      <c r="AU481" t="s">
        <v>296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696</v>
      </c>
      <c r="J482" t="s">
        <v>296</v>
      </c>
      <c r="K482" t="s">
        <v>697</v>
      </c>
      <c r="L482">
        <v>1191</v>
      </c>
      <c r="N482">
        <v>1013</v>
      </c>
      <c r="O482" t="s">
        <v>695</v>
      </c>
      <c r="P482" t="s">
        <v>695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296</v>
      </c>
      <c r="AT482">
        <v>5.34</v>
      </c>
      <c r="AU482" t="s">
        <v>296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62</v>
      </c>
      <c r="J483" t="s">
        <v>63</v>
      </c>
      <c r="K483" t="s">
        <v>64</v>
      </c>
      <c r="L483">
        <v>1368</v>
      </c>
      <c r="N483">
        <v>1011</v>
      </c>
      <c r="O483" t="s">
        <v>701</v>
      </c>
      <c r="P483" t="s">
        <v>701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296</v>
      </c>
      <c r="AT483">
        <v>0.48</v>
      </c>
      <c r="AU483" t="s">
        <v>296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698</v>
      </c>
      <c r="J484" t="s">
        <v>699</v>
      </c>
      <c r="K484" t="s">
        <v>700</v>
      </c>
      <c r="L484">
        <v>1368</v>
      </c>
      <c r="N484">
        <v>1011</v>
      </c>
      <c r="O484" t="s">
        <v>701</v>
      </c>
      <c r="P484" t="s">
        <v>701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296</v>
      </c>
      <c r="AT484">
        <v>2.1800000000000002</v>
      </c>
      <c r="AU484" t="s">
        <v>296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710</v>
      </c>
      <c r="J485" t="s">
        <v>711</v>
      </c>
      <c r="K485" t="s">
        <v>712</v>
      </c>
      <c r="L485">
        <v>1368</v>
      </c>
      <c r="N485">
        <v>1011</v>
      </c>
      <c r="O485" t="s">
        <v>701</v>
      </c>
      <c r="P485" t="s">
        <v>701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296</v>
      </c>
      <c r="AT485">
        <v>0.21</v>
      </c>
      <c r="AU485" t="s">
        <v>296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65</v>
      </c>
      <c r="J486" t="s">
        <v>66</v>
      </c>
      <c r="K486" t="s">
        <v>67</v>
      </c>
      <c r="L486">
        <v>1368</v>
      </c>
      <c r="N486">
        <v>1011</v>
      </c>
      <c r="O486" t="s">
        <v>701</v>
      </c>
      <c r="P486" t="s">
        <v>701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296</v>
      </c>
      <c r="AT486">
        <v>0.21</v>
      </c>
      <c r="AU486" t="s">
        <v>296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68</v>
      </c>
      <c r="J487" t="s">
        <v>69</v>
      </c>
      <c r="K487" t="s">
        <v>70</v>
      </c>
      <c r="L487">
        <v>1368</v>
      </c>
      <c r="N487">
        <v>1011</v>
      </c>
      <c r="O487" t="s">
        <v>701</v>
      </c>
      <c r="P487" t="s">
        <v>701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296</v>
      </c>
      <c r="AT487">
        <v>0.72</v>
      </c>
      <c r="AU487" t="s">
        <v>296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71</v>
      </c>
      <c r="J488" t="s">
        <v>72</v>
      </c>
      <c r="K488" t="s">
        <v>73</v>
      </c>
      <c r="L488">
        <v>1368</v>
      </c>
      <c r="N488">
        <v>1011</v>
      </c>
      <c r="O488" t="s">
        <v>701</v>
      </c>
      <c r="P488" t="s">
        <v>701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296</v>
      </c>
      <c r="AT488">
        <v>0.16</v>
      </c>
      <c r="AU488" t="s">
        <v>296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713</v>
      </c>
      <c r="J489" t="s">
        <v>714</v>
      </c>
      <c r="K489" t="s">
        <v>715</v>
      </c>
      <c r="L489">
        <v>1368</v>
      </c>
      <c r="N489">
        <v>1011</v>
      </c>
      <c r="O489" t="s">
        <v>701</v>
      </c>
      <c r="P489" t="s">
        <v>701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296</v>
      </c>
      <c r="AT489">
        <v>2.1800000000000002</v>
      </c>
      <c r="AU489" t="s">
        <v>296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74</v>
      </c>
      <c r="J490" t="s">
        <v>75</v>
      </c>
      <c r="K490" t="s">
        <v>76</v>
      </c>
      <c r="L490">
        <v>1368</v>
      </c>
      <c r="N490">
        <v>1011</v>
      </c>
      <c r="O490" t="s">
        <v>701</v>
      </c>
      <c r="P490" t="s">
        <v>701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296</v>
      </c>
      <c r="AT490">
        <v>0.08</v>
      </c>
      <c r="AU490" t="s">
        <v>296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77</v>
      </c>
      <c r="J491" t="s">
        <v>78</v>
      </c>
      <c r="K491" t="s">
        <v>79</v>
      </c>
      <c r="L491">
        <v>1339</v>
      </c>
      <c r="N491">
        <v>1007</v>
      </c>
      <c r="O491" t="s">
        <v>320</v>
      </c>
      <c r="P491" t="s">
        <v>320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296</v>
      </c>
      <c r="AT491">
        <v>3.4000000000000002E-2</v>
      </c>
      <c r="AU491" t="s">
        <v>296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80</v>
      </c>
      <c r="J492" t="s">
        <v>81</v>
      </c>
      <c r="K492" t="s">
        <v>82</v>
      </c>
      <c r="L492">
        <v>1348</v>
      </c>
      <c r="N492">
        <v>1009</v>
      </c>
      <c r="O492" t="s">
        <v>352</v>
      </c>
      <c r="P492" t="s">
        <v>352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296</v>
      </c>
      <c r="AT492">
        <v>0.11</v>
      </c>
      <c r="AU492" t="s">
        <v>296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85</v>
      </c>
      <c r="J493" t="s">
        <v>296</v>
      </c>
      <c r="K493" t="s">
        <v>86</v>
      </c>
      <c r="L493">
        <v>1191</v>
      </c>
      <c r="N493">
        <v>1013</v>
      </c>
      <c r="O493" t="s">
        <v>695</v>
      </c>
      <c r="P493" t="s">
        <v>695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296</v>
      </c>
      <c r="AT493">
        <v>23.23</v>
      </c>
      <c r="AU493" t="s">
        <v>296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696</v>
      </c>
      <c r="J494" t="s">
        <v>296</v>
      </c>
      <c r="K494" t="s">
        <v>697</v>
      </c>
      <c r="L494">
        <v>1191</v>
      </c>
      <c r="N494">
        <v>1013</v>
      </c>
      <c r="O494" t="s">
        <v>695</v>
      </c>
      <c r="P494" t="s">
        <v>695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296</v>
      </c>
      <c r="AT494">
        <v>5.34</v>
      </c>
      <c r="AU494" t="s">
        <v>296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62</v>
      </c>
      <c r="J495" t="s">
        <v>63</v>
      </c>
      <c r="K495" t="s">
        <v>64</v>
      </c>
      <c r="L495">
        <v>1368</v>
      </c>
      <c r="N495">
        <v>1011</v>
      </c>
      <c r="O495" t="s">
        <v>701</v>
      </c>
      <c r="P495" t="s">
        <v>701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296</v>
      </c>
      <c r="AT495">
        <v>0.48</v>
      </c>
      <c r="AU495" t="s">
        <v>296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698</v>
      </c>
      <c r="J496" t="s">
        <v>699</v>
      </c>
      <c r="K496" t="s">
        <v>700</v>
      </c>
      <c r="L496">
        <v>1368</v>
      </c>
      <c r="N496">
        <v>1011</v>
      </c>
      <c r="O496" t="s">
        <v>701</v>
      </c>
      <c r="P496" t="s">
        <v>701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296</v>
      </c>
      <c r="AT496">
        <v>2.1800000000000002</v>
      </c>
      <c r="AU496" t="s">
        <v>296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710</v>
      </c>
      <c r="J497" t="s">
        <v>711</v>
      </c>
      <c r="K497" t="s">
        <v>712</v>
      </c>
      <c r="L497">
        <v>1368</v>
      </c>
      <c r="N497">
        <v>1011</v>
      </c>
      <c r="O497" t="s">
        <v>701</v>
      </c>
      <c r="P497" t="s">
        <v>701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296</v>
      </c>
      <c r="AT497">
        <v>0.21</v>
      </c>
      <c r="AU497" t="s">
        <v>296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65</v>
      </c>
      <c r="J498" t="s">
        <v>66</v>
      </c>
      <c r="K498" t="s">
        <v>67</v>
      </c>
      <c r="L498">
        <v>1368</v>
      </c>
      <c r="N498">
        <v>1011</v>
      </c>
      <c r="O498" t="s">
        <v>701</v>
      </c>
      <c r="P498" t="s">
        <v>701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296</v>
      </c>
      <c r="AT498">
        <v>0.21</v>
      </c>
      <c r="AU498" t="s">
        <v>296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68</v>
      </c>
      <c r="J499" t="s">
        <v>69</v>
      </c>
      <c r="K499" t="s">
        <v>70</v>
      </c>
      <c r="L499">
        <v>1368</v>
      </c>
      <c r="N499">
        <v>1011</v>
      </c>
      <c r="O499" t="s">
        <v>701</v>
      </c>
      <c r="P499" t="s">
        <v>701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296</v>
      </c>
      <c r="AT499">
        <v>0.72</v>
      </c>
      <c r="AU499" t="s">
        <v>296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71</v>
      </c>
      <c r="J500" t="s">
        <v>72</v>
      </c>
      <c r="K500" t="s">
        <v>73</v>
      </c>
      <c r="L500">
        <v>1368</v>
      </c>
      <c r="N500">
        <v>1011</v>
      </c>
      <c r="O500" t="s">
        <v>701</v>
      </c>
      <c r="P500" t="s">
        <v>701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296</v>
      </c>
      <c r="AT500">
        <v>0.16</v>
      </c>
      <c r="AU500" t="s">
        <v>296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713</v>
      </c>
      <c r="J501" t="s">
        <v>714</v>
      </c>
      <c r="K501" t="s">
        <v>715</v>
      </c>
      <c r="L501">
        <v>1368</v>
      </c>
      <c r="N501">
        <v>1011</v>
      </c>
      <c r="O501" t="s">
        <v>701</v>
      </c>
      <c r="P501" t="s">
        <v>701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296</v>
      </c>
      <c r="AT501">
        <v>2.1800000000000002</v>
      </c>
      <c r="AU501" t="s">
        <v>296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74</v>
      </c>
      <c r="J502" t="s">
        <v>75</v>
      </c>
      <c r="K502" t="s">
        <v>76</v>
      </c>
      <c r="L502">
        <v>1368</v>
      </c>
      <c r="N502">
        <v>1011</v>
      </c>
      <c r="O502" t="s">
        <v>701</v>
      </c>
      <c r="P502" t="s">
        <v>701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296</v>
      </c>
      <c r="AT502">
        <v>0.08</v>
      </c>
      <c r="AU502" t="s">
        <v>296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77</v>
      </c>
      <c r="J503" t="s">
        <v>78</v>
      </c>
      <c r="K503" t="s">
        <v>79</v>
      </c>
      <c r="L503">
        <v>1339</v>
      </c>
      <c r="N503">
        <v>1007</v>
      </c>
      <c r="O503" t="s">
        <v>320</v>
      </c>
      <c r="P503" t="s">
        <v>320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296</v>
      </c>
      <c r="AT503">
        <v>3.4000000000000002E-2</v>
      </c>
      <c r="AU503" t="s">
        <v>296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80</v>
      </c>
      <c r="J504" t="s">
        <v>81</v>
      </c>
      <c r="K504" t="s">
        <v>82</v>
      </c>
      <c r="L504">
        <v>1348</v>
      </c>
      <c r="N504">
        <v>1009</v>
      </c>
      <c r="O504" t="s">
        <v>352</v>
      </c>
      <c r="P504" t="s">
        <v>352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296</v>
      </c>
      <c r="AT504">
        <v>0.11</v>
      </c>
      <c r="AU504" t="s">
        <v>296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87</v>
      </c>
      <c r="J505" t="s">
        <v>296</v>
      </c>
      <c r="K505" t="s">
        <v>88</v>
      </c>
      <c r="L505">
        <v>1191</v>
      </c>
      <c r="N505">
        <v>1013</v>
      </c>
      <c r="O505" t="s">
        <v>695</v>
      </c>
      <c r="P505" t="s">
        <v>695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296</v>
      </c>
      <c r="AT505">
        <v>27.95</v>
      </c>
      <c r="AU505" t="s">
        <v>296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696</v>
      </c>
      <c r="J506" t="s">
        <v>296</v>
      </c>
      <c r="K506" t="s">
        <v>697</v>
      </c>
      <c r="L506">
        <v>1191</v>
      </c>
      <c r="N506">
        <v>1013</v>
      </c>
      <c r="O506" t="s">
        <v>695</v>
      </c>
      <c r="P506" t="s">
        <v>695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296</v>
      </c>
      <c r="AT506">
        <v>5.38</v>
      </c>
      <c r="AU506" t="s">
        <v>296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62</v>
      </c>
      <c r="J507" t="s">
        <v>63</v>
      </c>
      <c r="K507" t="s">
        <v>64</v>
      </c>
      <c r="L507">
        <v>1368</v>
      </c>
      <c r="N507">
        <v>1011</v>
      </c>
      <c r="O507" t="s">
        <v>701</v>
      </c>
      <c r="P507" t="s">
        <v>701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296</v>
      </c>
      <c r="AT507">
        <v>0.48</v>
      </c>
      <c r="AU507" t="s">
        <v>296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698</v>
      </c>
      <c r="J508" t="s">
        <v>699</v>
      </c>
      <c r="K508" t="s">
        <v>700</v>
      </c>
      <c r="L508">
        <v>1368</v>
      </c>
      <c r="N508">
        <v>1011</v>
      </c>
      <c r="O508" t="s">
        <v>701</v>
      </c>
      <c r="P508" t="s">
        <v>701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296</v>
      </c>
      <c r="AT508">
        <v>2.1800000000000002</v>
      </c>
      <c r="AU508" t="s">
        <v>296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710</v>
      </c>
      <c r="J509" t="s">
        <v>711</v>
      </c>
      <c r="K509" t="s">
        <v>712</v>
      </c>
      <c r="L509">
        <v>1368</v>
      </c>
      <c r="N509">
        <v>1011</v>
      </c>
      <c r="O509" t="s">
        <v>701</v>
      </c>
      <c r="P509" t="s">
        <v>701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296</v>
      </c>
      <c r="AT509">
        <v>0.21</v>
      </c>
      <c r="AU509" t="s">
        <v>296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65</v>
      </c>
      <c r="J510" t="s">
        <v>66</v>
      </c>
      <c r="K510" t="s">
        <v>67</v>
      </c>
      <c r="L510">
        <v>1368</v>
      </c>
      <c r="N510">
        <v>1011</v>
      </c>
      <c r="O510" t="s">
        <v>701</v>
      </c>
      <c r="P510" t="s">
        <v>701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296</v>
      </c>
      <c r="AT510">
        <v>0.21</v>
      </c>
      <c r="AU510" t="s">
        <v>296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68</v>
      </c>
      <c r="J511" t="s">
        <v>69</v>
      </c>
      <c r="K511" t="s">
        <v>70</v>
      </c>
      <c r="L511">
        <v>1368</v>
      </c>
      <c r="N511">
        <v>1011</v>
      </c>
      <c r="O511" t="s">
        <v>701</v>
      </c>
      <c r="P511" t="s">
        <v>701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296</v>
      </c>
      <c r="AT511">
        <v>0.72</v>
      </c>
      <c r="AU511" t="s">
        <v>296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71</v>
      </c>
      <c r="J512" t="s">
        <v>72</v>
      </c>
      <c r="K512" t="s">
        <v>73</v>
      </c>
      <c r="L512">
        <v>1368</v>
      </c>
      <c r="N512">
        <v>1011</v>
      </c>
      <c r="O512" t="s">
        <v>701</v>
      </c>
      <c r="P512" t="s">
        <v>701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296</v>
      </c>
      <c r="AT512">
        <v>0.16</v>
      </c>
      <c r="AU512" t="s">
        <v>296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713</v>
      </c>
      <c r="J513" t="s">
        <v>714</v>
      </c>
      <c r="K513" t="s">
        <v>715</v>
      </c>
      <c r="L513">
        <v>1368</v>
      </c>
      <c r="N513">
        <v>1011</v>
      </c>
      <c r="O513" t="s">
        <v>701</v>
      </c>
      <c r="P513" t="s">
        <v>701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296</v>
      </c>
      <c r="AT513">
        <v>2.1800000000000002</v>
      </c>
      <c r="AU513" t="s">
        <v>296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74</v>
      </c>
      <c r="J514" t="s">
        <v>75</v>
      </c>
      <c r="K514" t="s">
        <v>76</v>
      </c>
      <c r="L514">
        <v>1368</v>
      </c>
      <c r="N514">
        <v>1011</v>
      </c>
      <c r="O514" t="s">
        <v>701</v>
      </c>
      <c r="P514" t="s">
        <v>701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296</v>
      </c>
      <c r="AT514">
        <v>0.12</v>
      </c>
      <c r="AU514" t="s">
        <v>296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77</v>
      </c>
      <c r="J515" t="s">
        <v>78</v>
      </c>
      <c r="K515" t="s">
        <v>79</v>
      </c>
      <c r="L515">
        <v>1339</v>
      </c>
      <c r="N515">
        <v>1007</v>
      </c>
      <c r="O515" t="s">
        <v>320</v>
      </c>
      <c r="P515" t="s">
        <v>320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296</v>
      </c>
      <c r="AT515">
        <v>3.4000000000000002E-2</v>
      </c>
      <c r="AU515" t="s">
        <v>296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80</v>
      </c>
      <c r="J516" t="s">
        <v>81</v>
      </c>
      <c r="K516" t="s">
        <v>82</v>
      </c>
      <c r="L516">
        <v>1348</v>
      </c>
      <c r="N516">
        <v>1009</v>
      </c>
      <c r="O516" t="s">
        <v>352</v>
      </c>
      <c r="P516" t="s">
        <v>352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296</v>
      </c>
      <c r="AT516">
        <v>0.11</v>
      </c>
      <c r="AU516" t="s">
        <v>296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87</v>
      </c>
      <c r="J517" t="s">
        <v>296</v>
      </c>
      <c r="K517" t="s">
        <v>88</v>
      </c>
      <c r="L517">
        <v>1191</v>
      </c>
      <c r="N517">
        <v>1013</v>
      </c>
      <c r="O517" t="s">
        <v>695</v>
      </c>
      <c r="P517" t="s">
        <v>695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296</v>
      </c>
      <c r="AT517">
        <v>27.95</v>
      </c>
      <c r="AU517" t="s">
        <v>296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696</v>
      </c>
      <c r="J518" t="s">
        <v>296</v>
      </c>
      <c r="K518" t="s">
        <v>697</v>
      </c>
      <c r="L518">
        <v>1191</v>
      </c>
      <c r="N518">
        <v>1013</v>
      </c>
      <c r="O518" t="s">
        <v>695</v>
      </c>
      <c r="P518" t="s">
        <v>695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296</v>
      </c>
      <c r="AT518">
        <v>5.38</v>
      </c>
      <c r="AU518" t="s">
        <v>296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62</v>
      </c>
      <c r="J519" t="s">
        <v>63</v>
      </c>
      <c r="K519" t="s">
        <v>64</v>
      </c>
      <c r="L519">
        <v>1368</v>
      </c>
      <c r="N519">
        <v>1011</v>
      </c>
      <c r="O519" t="s">
        <v>701</v>
      </c>
      <c r="P519" t="s">
        <v>701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296</v>
      </c>
      <c r="AT519">
        <v>0.48</v>
      </c>
      <c r="AU519" t="s">
        <v>296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698</v>
      </c>
      <c r="J520" t="s">
        <v>699</v>
      </c>
      <c r="K520" t="s">
        <v>700</v>
      </c>
      <c r="L520">
        <v>1368</v>
      </c>
      <c r="N520">
        <v>1011</v>
      </c>
      <c r="O520" t="s">
        <v>701</v>
      </c>
      <c r="P520" t="s">
        <v>701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296</v>
      </c>
      <c r="AT520">
        <v>2.1800000000000002</v>
      </c>
      <c r="AU520" t="s">
        <v>296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710</v>
      </c>
      <c r="J521" t="s">
        <v>711</v>
      </c>
      <c r="K521" t="s">
        <v>712</v>
      </c>
      <c r="L521">
        <v>1368</v>
      </c>
      <c r="N521">
        <v>1011</v>
      </c>
      <c r="O521" t="s">
        <v>701</v>
      </c>
      <c r="P521" t="s">
        <v>701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296</v>
      </c>
      <c r="AT521">
        <v>0.21</v>
      </c>
      <c r="AU521" t="s">
        <v>296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65</v>
      </c>
      <c r="J522" t="s">
        <v>66</v>
      </c>
      <c r="K522" t="s">
        <v>67</v>
      </c>
      <c r="L522">
        <v>1368</v>
      </c>
      <c r="N522">
        <v>1011</v>
      </c>
      <c r="O522" t="s">
        <v>701</v>
      </c>
      <c r="P522" t="s">
        <v>701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296</v>
      </c>
      <c r="AT522">
        <v>0.21</v>
      </c>
      <c r="AU522" t="s">
        <v>296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68</v>
      </c>
      <c r="J523" t="s">
        <v>69</v>
      </c>
      <c r="K523" t="s">
        <v>70</v>
      </c>
      <c r="L523">
        <v>1368</v>
      </c>
      <c r="N523">
        <v>1011</v>
      </c>
      <c r="O523" t="s">
        <v>701</v>
      </c>
      <c r="P523" t="s">
        <v>701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296</v>
      </c>
      <c r="AT523">
        <v>0.72</v>
      </c>
      <c r="AU523" t="s">
        <v>296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71</v>
      </c>
      <c r="J524" t="s">
        <v>72</v>
      </c>
      <c r="K524" t="s">
        <v>73</v>
      </c>
      <c r="L524">
        <v>1368</v>
      </c>
      <c r="N524">
        <v>1011</v>
      </c>
      <c r="O524" t="s">
        <v>701</v>
      </c>
      <c r="P524" t="s">
        <v>701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296</v>
      </c>
      <c r="AT524">
        <v>0.16</v>
      </c>
      <c r="AU524" t="s">
        <v>296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713</v>
      </c>
      <c r="J525" t="s">
        <v>714</v>
      </c>
      <c r="K525" t="s">
        <v>715</v>
      </c>
      <c r="L525">
        <v>1368</v>
      </c>
      <c r="N525">
        <v>1011</v>
      </c>
      <c r="O525" t="s">
        <v>701</v>
      </c>
      <c r="P525" t="s">
        <v>701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296</v>
      </c>
      <c r="AT525">
        <v>2.1800000000000002</v>
      </c>
      <c r="AU525" t="s">
        <v>296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74</v>
      </c>
      <c r="J526" t="s">
        <v>75</v>
      </c>
      <c r="K526" t="s">
        <v>76</v>
      </c>
      <c r="L526">
        <v>1368</v>
      </c>
      <c r="N526">
        <v>1011</v>
      </c>
      <c r="O526" t="s">
        <v>701</v>
      </c>
      <c r="P526" t="s">
        <v>701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296</v>
      </c>
      <c r="AT526">
        <v>0.12</v>
      </c>
      <c r="AU526" t="s">
        <v>296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77</v>
      </c>
      <c r="J527" t="s">
        <v>78</v>
      </c>
      <c r="K527" t="s">
        <v>79</v>
      </c>
      <c r="L527">
        <v>1339</v>
      </c>
      <c r="N527">
        <v>1007</v>
      </c>
      <c r="O527" t="s">
        <v>320</v>
      </c>
      <c r="P527" t="s">
        <v>320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296</v>
      </c>
      <c r="AT527">
        <v>3.4000000000000002E-2</v>
      </c>
      <c r="AU527" t="s">
        <v>296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80</v>
      </c>
      <c r="J528" t="s">
        <v>81</v>
      </c>
      <c r="K528" t="s">
        <v>82</v>
      </c>
      <c r="L528">
        <v>1348</v>
      </c>
      <c r="N528">
        <v>1009</v>
      </c>
      <c r="O528" t="s">
        <v>352</v>
      </c>
      <c r="P528" t="s">
        <v>352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296</v>
      </c>
      <c r="AT528">
        <v>0.11</v>
      </c>
      <c r="AU528" t="s">
        <v>296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89</v>
      </c>
      <c r="J529" t="s">
        <v>296</v>
      </c>
      <c r="K529" t="s">
        <v>90</v>
      </c>
      <c r="L529">
        <v>1191</v>
      </c>
      <c r="N529">
        <v>1013</v>
      </c>
      <c r="O529" t="s">
        <v>695</v>
      </c>
      <c r="P529" t="s">
        <v>695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296</v>
      </c>
      <c r="AT529">
        <v>51.58</v>
      </c>
      <c r="AU529" t="s">
        <v>296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696</v>
      </c>
      <c r="J530" t="s">
        <v>296</v>
      </c>
      <c r="K530" t="s">
        <v>697</v>
      </c>
      <c r="L530">
        <v>1191</v>
      </c>
      <c r="N530">
        <v>1013</v>
      </c>
      <c r="O530" t="s">
        <v>695</v>
      </c>
      <c r="P530" t="s">
        <v>695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296</v>
      </c>
      <c r="AT530">
        <v>13.96</v>
      </c>
      <c r="AU530" t="s">
        <v>296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91</v>
      </c>
      <c r="J531" t="s">
        <v>92</v>
      </c>
      <c r="K531" t="s">
        <v>93</v>
      </c>
      <c r="L531">
        <v>1368</v>
      </c>
      <c r="N531">
        <v>1011</v>
      </c>
      <c r="O531" t="s">
        <v>701</v>
      </c>
      <c r="P531" t="s">
        <v>701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296</v>
      </c>
      <c r="AT531">
        <v>1.46</v>
      </c>
      <c r="AU531" t="s">
        <v>296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710</v>
      </c>
      <c r="J532" t="s">
        <v>711</v>
      </c>
      <c r="K532" t="s">
        <v>712</v>
      </c>
      <c r="L532">
        <v>1368</v>
      </c>
      <c r="N532">
        <v>1011</v>
      </c>
      <c r="O532" t="s">
        <v>701</v>
      </c>
      <c r="P532" t="s">
        <v>701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296</v>
      </c>
      <c r="AT532">
        <v>0.56000000000000005</v>
      </c>
      <c r="AU532" t="s">
        <v>296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71</v>
      </c>
      <c r="J533" t="s">
        <v>72</v>
      </c>
      <c r="K533" t="s">
        <v>73</v>
      </c>
      <c r="L533">
        <v>1368</v>
      </c>
      <c r="N533">
        <v>1011</v>
      </c>
      <c r="O533" t="s">
        <v>701</v>
      </c>
      <c r="P533" t="s">
        <v>701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296</v>
      </c>
      <c r="AT533">
        <v>2.8</v>
      </c>
      <c r="AU533" t="s">
        <v>296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94</v>
      </c>
      <c r="J534" t="s">
        <v>95</v>
      </c>
      <c r="K534" t="s">
        <v>96</v>
      </c>
      <c r="L534">
        <v>1368</v>
      </c>
      <c r="N534">
        <v>1011</v>
      </c>
      <c r="O534" t="s">
        <v>701</v>
      </c>
      <c r="P534" t="s">
        <v>701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296</v>
      </c>
      <c r="AT534">
        <v>11.1</v>
      </c>
      <c r="AU534" t="s">
        <v>296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713</v>
      </c>
      <c r="J535" t="s">
        <v>714</v>
      </c>
      <c r="K535" t="s">
        <v>715</v>
      </c>
      <c r="L535">
        <v>1368</v>
      </c>
      <c r="N535">
        <v>1011</v>
      </c>
      <c r="O535" t="s">
        <v>701</v>
      </c>
      <c r="P535" t="s">
        <v>701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296</v>
      </c>
      <c r="AT535">
        <v>2.2999999999999998</v>
      </c>
      <c r="AU535" t="s">
        <v>296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702</v>
      </c>
      <c r="J536" t="s">
        <v>703</v>
      </c>
      <c r="K536" t="s">
        <v>704</v>
      </c>
      <c r="L536">
        <v>1368</v>
      </c>
      <c r="N536">
        <v>1011</v>
      </c>
      <c r="O536" t="s">
        <v>701</v>
      </c>
      <c r="P536" t="s">
        <v>701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296</v>
      </c>
      <c r="AT536">
        <v>11.1</v>
      </c>
      <c r="AU536" t="s">
        <v>296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97</v>
      </c>
      <c r="J537" t="s">
        <v>98</v>
      </c>
      <c r="K537" t="s">
        <v>99</v>
      </c>
      <c r="L537">
        <v>1348</v>
      </c>
      <c r="N537">
        <v>1009</v>
      </c>
      <c r="O537" t="s">
        <v>352</v>
      </c>
      <c r="P537" t="s">
        <v>352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296</v>
      </c>
      <c r="AT537">
        <v>0.6</v>
      </c>
      <c r="AU537" t="s">
        <v>296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100</v>
      </c>
      <c r="J538" t="s">
        <v>101</v>
      </c>
      <c r="K538" t="s">
        <v>102</v>
      </c>
      <c r="L538">
        <v>1348</v>
      </c>
      <c r="N538">
        <v>1009</v>
      </c>
      <c r="O538" t="s">
        <v>352</v>
      </c>
      <c r="P538" t="s">
        <v>352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296</v>
      </c>
      <c r="AT538">
        <v>3.5</v>
      </c>
      <c r="AU538" t="s">
        <v>296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89</v>
      </c>
      <c r="J539" t="s">
        <v>296</v>
      </c>
      <c r="K539" t="s">
        <v>90</v>
      </c>
      <c r="L539">
        <v>1191</v>
      </c>
      <c r="N539">
        <v>1013</v>
      </c>
      <c r="O539" t="s">
        <v>695</v>
      </c>
      <c r="P539" t="s">
        <v>695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296</v>
      </c>
      <c r="AT539">
        <v>51.58</v>
      </c>
      <c r="AU539" t="s">
        <v>296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696</v>
      </c>
      <c r="J540" t="s">
        <v>296</v>
      </c>
      <c r="K540" t="s">
        <v>697</v>
      </c>
      <c r="L540">
        <v>1191</v>
      </c>
      <c r="N540">
        <v>1013</v>
      </c>
      <c r="O540" t="s">
        <v>695</v>
      </c>
      <c r="P540" t="s">
        <v>695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296</v>
      </c>
      <c r="AT540">
        <v>13.96</v>
      </c>
      <c r="AU540" t="s">
        <v>296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91</v>
      </c>
      <c r="J541" t="s">
        <v>92</v>
      </c>
      <c r="K541" t="s">
        <v>93</v>
      </c>
      <c r="L541">
        <v>1368</v>
      </c>
      <c r="N541">
        <v>1011</v>
      </c>
      <c r="O541" t="s">
        <v>701</v>
      </c>
      <c r="P541" t="s">
        <v>701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296</v>
      </c>
      <c r="AT541">
        <v>1.46</v>
      </c>
      <c r="AU541" t="s">
        <v>296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710</v>
      </c>
      <c r="J542" t="s">
        <v>711</v>
      </c>
      <c r="K542" t="s">
        <v>712</v>
      </c>
      <c r="L542">
        <v>1368</v>
      </c>
      <c r="N542">
        <v>1011</v>
      </c>
      <c r="O542" t="s">
        <v>701</v>
      </c>
      <c r="P542" t="s">
        <v>701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296</v>
      </c>
      <c r="AT542">
        <v>0.56000000000000005</v>
      </c>
      <c r="AU542" t="s">
        <v>296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71</v>
      </c>
      <c r="J543" t="s">
        <v>72</v>
      </c>
      <c r="K543" t="s">
        <v>73</v>
      </c>
      <c r="L543">
        <v>1368</v>
      </c>
      <c r="N543">
        <v>1011</v>
      </c>
      <c r="O543" t="s">
        <v>701</v>
      </c>
      <c r="P543" t="s">
        <v>701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296</v>
      </c>
      <c r="AT543">
        <v>2.8</v>
      </c>
      <c r="AU543" t="s">
        <v>296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94</v>
      </c>
      <c r="J544" t="s">
        <v>95</v>
      </c>
      <c r="K544" t="s">
        <v>96</v>
      </c>
      <c r="L544">
        <v>1368</v>
      </c>
      <c r="N544">
        <v>1011</v>
      </c>
      <c r="O544" t="s">
        <v>701</v>
      </c>
      <c r="P544" t="s">
        <v>701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296</v>
      </c>
      <c r="AT544">
        <v>11.1</v>
      </c>
      <c r="AU544" t="s">
        <v>296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713</v>
      </c>
      <c r="J545" t="s">
        <v>714</v>
      </c>
      <c r="K545" t="s">
        <v>715</v>
      </c>
      <c r="L545">
        <v>1368</v>
      </c>
      <c r="N545">
        <v>1011</v>
      </c>
      <c r="O545" t="s">
        <v>701</v>
      </c>
      <c r="P545" t="s">
        <v>701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296</v>
      </c>
      <c r="AT545">
        <v>2.2999999999999998</v>
      </c>
      <c r="AU545" t="s">
        <v>296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702</v>
      </c>
      <c r="J546" t="s">
        <v>703</v>
      </c>
      <c r="K546" t="s">
        <v>704</v>
      </c>
      <c r="L546">
        <v>1368</v>
      </c>
      <c r="N546">
        <v>1011</v>
      </c>
      <c r="O546" t="s">
        <v>701</v>
      </c>
      <c r="P546" t="s">
        <v>701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296</v>
      </c>
      <c r="AT546">
        <v>11.1</v>
      </c>
      <c r="AU546" t="s">
        <v>296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97</v>
      </c>
      <c r="J547" t="s">
        <v>98</v>
      </c>
      <c r="K547" t="s">
        <v>99</v>
      </c>
      <c r="L547">
        <v>1348</v>
      </c>
      <c r="N547">
        <v>1009</v>
      </c>
      <c r="O547" t="s">
        <v>352</v>
      </c>
      <c r="P547" t="s">
        <v>352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296</v>
      </c>
      <c r="AT547">
        <v>0.6</v>
      </c>
      <c r="AU547" t="s">
        <v>296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100</v>
      </c>
      <c r="J548" t="s">
        <v>101</v>
      </c>
      <c r="K548" t="s">
        <v>102</v>
      </c>
      <c r="L548">
        <v>1348</v>
      </c>
      <c r="N548">
        <v>1009</v>
      </c>
      <c r="O548" t="s">
        <v>352</v>
      </c>
      <c r="P548" t="s">
        <v>352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296</v>
      </c>
      <c r="AT548">
        <v>3.5</v>
      </c>
      <c r="AU548" t="s">
        <v>296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103</v>
      </c>
      <c r="J549" t="s">
        <v>296</v>
      </c>
      <c r="K549" t="s">
        <v>104</v>
      </c>
      <c r="L549">
        <v>1191</v>
      </c>
      <c r="N549">
        <v>1013</v>
      </c>
      <c r="O549" t="s">
        <v>695</v>
      </c>
      <c r="P549" t="s">
        <v>695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296</v>
      </c>
      <c r="AT549">
        <v>32.630000000000003</v>
      </c>
      <c r="AU549" t="s">
        <v>296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696</v>
      </c>
      <c r="J550" t="s">
        <v>296</v>
      </c>
      <c r="K550" t="s">
        <v>697</v>
      </c>
      <c r="L550">
        <v>1191</v>
      </c>
      <c r="N550">
        <v>1013</v>
      </c>
      <c r="O550" t="s">
        <v>695</v>
      </c>
      <c r="P550" t="s">
        <v>695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296</v>
      </c>
      <c r="AT550">
        <v>40.49</v>
      </c>
      <c r="AU550" t="s">
        <v>296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710</v>
      </c>
      <c r="J551" t="s">
        <v>711</v>
      </c>
      <c r="K551" t="s">
        <v>712</v>
      </c>
      <c r="L551">
        <v>1368</v>
      </c>
      <c r="N551">
        <v>1011</v>
      </c>
      <c r="O551" t="s">
        <v>701</v>
      </c>
      <c r="P551" t="s">
        <v>701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296</v>
      </c>
      <c r="AT551">
        <v>0.33</v>
      </c>
      <c r="AU551" t="s">
        <v>296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71</v>
      </c>
      <c r="J552" t="s">
        <v>72</v>
      </c>
      <c r="K552" t="s">
        <v>73</v>
      </c>
      <c r="L552">
        <v>1368</v>
      </c>
      <c r="N552">
        <v>1011</v>
      </c>
      <c r="O552" t="s">
        <v>701</v>
      </c>
      <c r="P552" t="s">
        <v>701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296</v>
      </c>
      <c r="AT552">
        <v>2.9</v>
      </c>
      <c r="AU552" t="s">
        <v>296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105</v>
      </c>
      <c r="J553" t="s">
        <v>106</v>
      </c>
      <c r="K553" t="s">
        <v>107</v>
      </c>
      <c r="L553">
        <v>1368</v>
      </c>
      <c r="N553">
        <v>1011</v>
      </c>
      <c r="O553" t="s">
        <v>701</v>
      </c>
      <c r="P553" t="s">
        <v>701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296</v>
      </c>
      <c r="AT553">
        <v>19.37</v>
      </c>
      <c r="AU553" t="s">
        <v>296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713</v>
      </c>
      <c r="J554" t="s">
        <v>714</v>
      </c>
      <c r="K554" t="s">
        <v>715</v>
      </c>
      <c r="L554">
        <v>1368</v>
      </c>
      <c r="N554">
        <v>1011</v>
      </c>
      <c r="O554" t="s">
        <v>701</v>
      </c>
      <c r="P554" t="s">
        <v>701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296</v>
      </c>
      <c r="AT554">
        <v>1.42</v>
      </c>
      <c r="AU554" t="s">
        <v>296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739</v>
      </c>
      <c r="J555" t="s">
        <v>740</v>
      </c>
      <c r="K555" t="s">
        <v>741</v>
      </c>
      <c r="L555">
        <v>1368</v>
      </c>
      <c r="N555">
        <v>1011</v>
      </c>
      <c r="O555" t="s">
        <v>701</v>
      </c>
      <c r="P555" t="s">
        <v>701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296</v>
      </c>
      <c r="AT555">
        <v>1.8</v>
      </c>
      <c r="AU555" t="s">
        <v>296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702</v>
      </c>
      <c r="J556" t="s">
        <v>703</v>
      </c>
      <c r="K556" t="s">
        <v>704</v>
      </c>
      <c r="L556">
        <v>1368</v>
      </c>
      <c r="N556">
        <v>1011</v>
      </c>
      <c r="O556" t="s">
        <v>701</v>
      </c>
      <c r="P556" t="s">
        <v>701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296</v>
      </c>
      <c r="AT556">
        <v>19.37</v>
      </c>
      <c r="AU556" t="s">
        <v>296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77</v>
      </c>
      <c r="J557" t="s">
        <v>78</v>
      </c>
      <c r="K557" t="s">
        <v>79</v>
      </c>
      <c r="L557">
        <v>1339</v>
      </c>
      <c r="N557">
        <v>1007</v>
      </c>
      <c r="O557" t="s">
        <v>320</v>
      </c>
      <c r="P557" t="s">
        <v>320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296</v>
      </c>
      <c r="AT557">
        <v>0.4</v>
      </c>
      <c r="AU557" t="s">
        <v>296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108</v>
      </c>
      <c r="J558" t="s">
        <v>109</v>
      </c>
      <c r="K558" t="s">
        <v>110</v>
      </c>
      <c r="L558">
        <v>1348</v>
      </c>
      <c r="N558">
        <v>1009</v>
      </c>
      <c r="O558" t="s">
        <v>352</v>
      </c>
      <c r="P558" t="s">
        <v>352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296</v>
      </c>
      <c r="AT558">
        <v>4.0000000000000002E-4</v>
      </c>
      <c r="AU558" t="s">
        <v>296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111</v>
      </c>
      <c r="J559" t="s">
        <v>112</v>
      </c>
      <c r="K559" t="s">
        <v>113</v>
      </c>
      <c r="L559">
        <v>1348</v>
      </c>
      <c r="N559">
        <v>1009</v>
      </c>
      <c r="O559" t="s">
        <v>352</v>
      </c>
      <c r="P559" t="s">
        <v>352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296</v>
      </c>
      <c r="AT559">
        <v>9.8000000000000004E-2</v>
      </c>
      <c r="AU559" t="s">
        <v>296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114</v>
      </c>
      <c r="J560" t="s">
        <v>115</v>
      </c>
      <c r="K560" t="s">
        <v>116</v>
      </c>
      <c r="L560">
        <v>1348</v>
      </c>
      <c r="N560">
        <v>1009</v>
      </c>
      <c r="O560" t="s">
        <v>352</v>
      </c>
      <c r="P560" t="s">
        <v>352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296</v>
      </c>
      <c r="AT560">
        <v>1.77</v>
      </c>
      <c r="AU560" t="s">
        <v>296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103</v>
      </c>
      <c r="J561" t="s">
        <v>296</v>
      </c>
      <c r="K561" t="s">
        <v>104</v>
      </c>
      <c r="L561">
        <v>1191</v>
      </c>
      <c r="N561">
        <v>1013</v>
      </c>
      <c r="O561" t="s">
        <v>695</v>
      </c>
      <c r="P561" t="s">
        <v>695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296</v>
      </c>
      <c r="AT561">
        <v>32.630000000000003</v>
      </c>
      <c r="AU561" t="s">
        <v>296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696</v>
      </c>
      <c r="J562" t="s">
        <v>296</v>
      </c>
      <c r="K562" t="s">
        <v>697</v>
      </c>
      <c r="L562">
        <v>1191</v>
      </c>
      <c r="N562">
        <v>1013</v>
      </c>
      <c r="O562" t="s">
        <v>695</v>
      </c>
      <c r="P562" t="s">
        <v>695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296</v>
      </c>
      <c r="AT562">
        <v>40.49</v>
      </c>
      <c r="AU562" t="s">
        <v>296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710</v>
      </c>
      <c r="J563" t="s">
        <v>711</v>
      </c>
      <c r="K563" t="s">
        <v>712</v>
      </c>
      <c r="L563">
        <v>1368</v>
      </c>
      <c r="N563">
        <v>1011</v>
      </c>
      <c r="O563" t="s">
        <v>701</v>
      </c>
      <c r="P563" t="s">
        <v>701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296</v>
      </c>
      <c r="AT563">
        <v>0.33</v>
      </c>
      <c r="AU563" t="s">
        <v>296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71</v>
      </c>
      <c r="J564" t="s">
        <v>72</v>
      </c>
      <c r="K564" t="s">
        <v>73</v>
      </c>
      <c r="L564">
        <v>1368</v>
      </c>
      <c r="N564">
        <v>1011</v>
      </c>
      <c r="O564" t="s">
        <v>701</v>
      </c>
      <c r="P564" t="s">
        <v>701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296</v>
      </c>
      <c r="AT564">
        <v>2.9</v>
      </c>
      <c r="AU564" t="s">
        <v>296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105</v>
      </c>
      <c r="J565" t="s">
        <v>106</v>
      </c>
      <c r="K565" t="s">
        <v>107</v>
      </c>
      <c r="L565">
        <v>1368</v>
      </c>
      <c r="N565">
        <v>1011</v>
      </c>
      <c r="O565" t="s">
        <v>701</v>
      </c>
      <c r="P565" t="s">
        <v>701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296</v>
      </c>
      <c r="AT565">
        <v>19.37</v>
      </c>
      <c r="AU565" t="s">
        <v>296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713</v>
      </c>
      <c r="J566" t="s">
        <v>714</v>
      </c>
      <c r="K566" t="s">
        <v>715</v>
      </c>
      <c r="L566">
        <v>1368</v>
      </c>
      <c r="N566">
        <v>1011</v>
      </c>
      <c r="O566" t="s">
        <v>701</v>
      </c>
      <c r="P566" t="s">
        <v>701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296</v>
      </c>
      <c r="AT566">
        <v>1.42</v>
      </c>
      <c r="AU566" t="s">
        <v>296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739</v>
      </c>
      <c r="J567" t="s">
        <v>740</v>
      </c>
      <c r="K567" t="s">
        <v>741</v>
      </c>
      <c r="L567">
        <v>1368</v>
      </c>
      <c r="N567">
        <v>1011</v>
      </c>
      <c r="O567" t="s">
        <v>701</v>
      </c>
      <c r="P567" t="s">
        <v>701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296</v>
      </c>
      <c r="AT567">
        <v>1.8</v>
      </c>
      <c r="AU567" t="s">
        <v>296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702</v>
      </c>
      <c r="J568" t="s">
        <v>703</v>
      </c>
      <c r="K568" t="s">
        <v>704</v>
      </c>
      <c r="L568">
        <v>1368</v>
      </c>
      <c r="N568">
        <v>1011</v>
      </c>
      <c r="O568" t="s">
        <v>701</v>
      </c>
      <c r="P568" t="s">
        <v>701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296</v>
      </c>
      <c r="AT568">
        <v>19.37</v>
      </c>
      <c r="AU568" t="s">
        <v>296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77</v>
      </c>
      <c r="J569" t="s">
        <v>78</v>
      </c>
      <c r="K569" t="s">
        <v>79</v>
      </c>
      <c r="L569">
        <v>1339</v>
      </c>
      <c r="N569">
        <v>1007</v>
      </c>
      <c r="O569" t="s">
        <v>320</v>
      </c>
      <c r="P569" t="s">
        <v>320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296</v>
      </c>
      <c r="AT569">
        <v>0.4</v>
      </c>
      <c r="AU569" t="s">
        <v>296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108</v>
      </c>
      <c r="J570" t="s">
        <v>109</v>
      </c>
      <c r="K570" t="s">
        <v>110</v>
      </c>
      <c r="L570">
        <v>1348</v>
      </c>
      <c r="N570">
        <v>1009</v>
      </c>
      <c r="O570" t="s">
        <v>352</v>
      </c>
      <c r="P570" t="s">
        <v>352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296</v>
      </c>
      <c r="AT570">
        <v>4.0000000000000002E-4</v>
      </c>
      <c r="AU570" t="s">
        <v>296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111</v>
      </c>
      <c r="J571" t="s">
        <v>112</v>
      </c>
      <c r="K571" t="s">
        <v>113</v>
      </c>
      <c r="L571">
        <v>1348</v>
      </c>
      <c r="N571">
        <v>1009</v>
      </c>
      <c r="O571" t="s">
        <v>352</v>
      </c>
      <c r="P571" t="s">
        <v>352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296</v>
      </c>
      <c r="AT571">
        <v>9.8000000000000004E-2</v>
      </c>
      <c r="AU571" t="s">
        <v>296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114</v>
      </c>
      <c r="J572" t="s">
        <v>115</v>
      </c>
      <c r="K572" t="s">
        <v>116</v>
      </c>
      <c r="L572">
        <v>1348</v>
      </c>
      <c r="N572">
        <v>1009</v>
      </c>
      <c r="O572" t="s">
        <v>352</v>
      </c>
      <c r="P572" t="s">
        <v>352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296</v>
      </c>
      <c r="AT572">
        <v>1.77</v>
      </c>
      <c r="AU572" t="s">
        <v>296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784</v>
      </c>
      <c r="J573" t="s">
        <v>296</v>
      </c>
      <c r="K573" t="s">
        <v>785</v>
      </c>
      <c r="L573">
        <v>1191</v>
      </c>
      <c r="N573">
        <v>1013</v>
      </c>
      <c r="O573" t="s">
        <v>695</v>
      </c>
      <c r="P573" t="s">
        <v>695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296</v>
      </c>
      <c r="AT573">
        <v>123.6</v>
      </c>
      <c r="AU573" t="s">
        <v>296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696</v>
      </c>
      <c r="J574" t="s">
        <v>296</v>
      </c>
      <c r="K574" t="s">
        <v>697</v>
      </c>
      <c r="L574">
        <v>1191</v>
      </c>
      <c r="N574">
        <v>1013</v>
      </c>
      <c r="O574" t="s">
        <v>695</v>
      </c>
      <c r="P574" t="s">
        <v>695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296</v>
      </c>
      <c r="AT574">
        <v>6.69</v>
      </c>
      <c r="AU574" t="s">
        <v>296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710</v>
      </c>
      <c r="J575" t="s">
        <v>711</v>
      </c>
      <c r="K575" t="s">
        <v>712</v>
      </c>
      <c r="L575">
        <v>1368</v>
      </c>
      <c r="N575">
        <v>1011</v>
      </c>
      <c r="O575" t="s">
        <v>701</v>
      </c>
      <c r="P575" t="s">
        <v>701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296</v>
      </c>
      <c r="AT575">
        <v>0.49</v>
      </c>
      <c r="AU575" t="s">
        <v>296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65</v>
      </c>
      <c r="J576" t="s">
        <v>66</v>
      </c>
      <c r="K576" t="s">
        <v>67</v>
      </c>
      <c r="L576">
        <v>1368</v>
      </c>
      <c r="N576">
        <v>1011</v>
      </c>
      <c r="O576" t="s">
        <v>701</v>
      </c>
      <c r="P576" t="s">
        <v>701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296</v>
      </c>
      <c r="AT576">
        <v>4.5599999999999996</v>
      </c>
      <c r="AU576" t="s">
        <v>296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71</v>
      </c>
      <c r="J577" t="s">
        <v>72</v>
      </c>
      <c r="K577" t="s">
        <v>73</v>
      </c>
      <c r="L577">
        <v>1368</v>
      </c>
      <c r="N577">
        <v>1011</v>
      </c>
      <c r="O577" t="s">
        <v>701</v>
      </c>
      <c r="P577" t="s">
        <v>701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296</v>
      </c>
      <c r="AT577">
        <v>3.64</v>
      </c>
      <c r="AU577" t="s">
        <v>296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713</v>
      </c>
      <c r="J578" t="s">
        <v>714</v>
      </c>
      <c r="K578" t="s">
        <v>715</v>
      </c>
      <c r="L578">
        <v>1368</v>
      </c>
      <c r="N578">
        <v>1011</v>
      </c>
      <c r="O578" t="s">
        <v>701</v>
      </c>
      <c r="P578" t="s">
        <v>701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296</v>
      </c>
      <c r="AT578">
        <v>1.64</v>
      </c>
      <c r="AU578" t="s">
        <v>296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117</v>
      </c>
      <c r="J579" t="s">
        <v>118</v>
      </c>
      <c r="K579" t="s">
        <v>119</v>
      </c>
      <c r="L579">
        <v>1348</v>
      </c>
      <c r="N579">
        <v>1009</v>
      </c>
      <c r="O579" t="s">
        <v>352</v>
      </c>
      <c r="P579" t="s">
        <v>352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296</v>
      </c>
      <c r="AT579">
        <v>1</v>
      </c>
      <c r="AU579" t="s">
        <v>296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97</v>
      </c>
      <c r="J580" t="s">
        <v>98</v>
      </c>
      <c r="K580" t="s">
        <v>99</v>
      </c>
      <c r="L580">
        <v>1348</v>
      </c>
      <c r="N580">
        <v>1009</v>
      </c>
      <c r="O580" t="s">
        <v>352</v>
      </c>
      <c r="P580" t="s">
        <v>352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296</v>
      </c>
      <c r="AT580">
        <v>0.27</v>
      </c>
      <c r="AU580" t="s">
        <v>296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120</v>
      </c>
      <c r="J581" t="s">
        <v>121</v>
      </c>
      <c r="K581" t="s">
        <v>122</v>
      </c>
      <c r="L581">
        <v>1348</v>
      </c>
      <c r="N581">
        <v>1009</v>
      </c>
      <c r="O581" t="s">
        <v>352</v>
      </c>
      <c r="P581" t="s">
        <v>352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296</v>
      </c>
      <c r="AT581">
        <v>0.126</v>
      </c>
      <c r="AU581" t="s">
        <v>296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123</v>
      </c>
      <c r="J582" t="s">
        <v>124</v>
      </c>
      <c r="K582" t="s">
        <v>125</v>
      </c>
      <c r="L582">
        <v>1327</v>
      </c>
      <c r="N582">
        <v>1005</v>
      </c>
      <c r="O582" t="s">
        <v>126</v>
      </c>
      <c r="P582" t="s">
        <v>126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296</v>
      </c>
      <c r="AT582">
        <v>105</v>
      </c>
      <c r="AU582" t="s">
        <v>296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127</v>
      </c>
      <c r="J583" t="s">
        <v>128</v>
      </c>
      <c r="K583" t="s">
        <v>129</v>
      </c>
      <c r="L583">
        <v>1348</v>
      </c>
      <c r="N583">
        <v>1009</v>
      </c>
      <c r="O583" t="s">
        <v>352</v>
      </c>
      <c r="P583" t="s">
        <v>352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296</v>
      </c>
      <c r="AT583">
        <v>0.38</v>
      </c>
      <c r="AU583" t="s">
        <v>296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784</v>
      </c>
      <c r="J584" t="s">
        <v>296</v>
      </c>
      <c r="K584" t="s">
        <v>785</v>
      </c>
      <c r="L584">
        <v>1191</v>
      </c>
      <c r="N584">
        <v>1013</v>
      </c>
      <c r="O584" t="s">
        <v>695</v>
      </c>
      <c r="P584" t="s">
        <v>695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296</v>
      </c>
      <c r="AT584">
        <v>123.6</v>
      </c>
      <c r="AU584" t="s">
        <v>296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696</v>
      </c>
      <c r="J585" t="s">
        <v>296</v>
      </c>
      <c r="K585" t="s">
        <v>697</v>
      </c>
      <c r="L585">
        <v>1191</v>
      </c>
      <c r="N585">
        <v>1013</v>
      </c>
      <c r="O585" t="s">
        <v>695</v>
      </c>
      <c r="P585" t="s">
        <v>695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296</v>
      </c>
      <c r="AT585">
        <v>6.69</v>
      </c>
      <c r="AU585" t="s">
        <v>296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710</v>
      </c>
      <c r="J586" t="s">
        <v>711</v>
      </c>
      <c r="K586" t="s">
        <v>712</v>
      </c>
      <c r="L586">
        <v>1368</v>
      </c>
      <c r="N586">
        <v>1011</v>
      </c>
      <c r="O586" t="s">
        <v>701</v>
      </c>
      <c r="P586" t="s">
        <v>701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296</v>
      </c>
      <c r="AT586">
        <v>0.49</v>
      </c>
      <c r="AU586" t="s">
        <v>296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65</v>
      </c>
      <c r="J587" t="s">
        <v>66</v>
      </c>
      <c r="K587" t="s">
        <v>67</v>
      </c>
      <c r="L587">
        <v>1368</v>
      </c>
      <c r="N587">
        <v>1011</v>
      </c>
      <c r="O587" t="s">
        <v>701</v>
      </c>
      <c r="P587" t="s">
        <v>701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296</v>
      </c>
      <c r="AT587">
        <v>4.5599999999999996</v>
      </c>
      <c r="AU587" t="s">
        <v>296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71</v>
      </c>
      <c r="J588" t="s">
        <v>72</v>
      </c>
      <c r="K588" t="s">
        <v>73</v>
      </c>
      <c r="L588">
        <v>1368</v>
      </c>
      <c r="N588">
        <v>1011</v>
      </c>
      <c r="O588" t="s">
        <v>701</v>
      </c>
      <c r="P588" t="s">
        <v>701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296</v>
      </c>
      <c r="AT588">
        <v>3.64</v>
      </c>
      <c r="AU588" t="s">
        <v>296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713</v>
      </c>
      <c r="J589" t="s">
        <v>714</v>
      </c>
      <c r="K589" t="s">
        <v>715</v>
      </c>
      <c r="L589">
        <v>1368</v>
      </c>
      <c r="N589">
        <v>1011</v>
      </c>
      <c r="O589" t="s">
        <v>701</v>
      </c>
      <c r="P589" t="s">
        <v>701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296</v>
      </c>
      <c r="AT589">
        <v>1.64</v>
      </c>
      <c r="AU589" t="s">
        <v>296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117</v>
      </c>
      <c r="J590" t="s">
        <v>118</v>
      </c>
      <c r="K590" t="s">
        <v>119</v>
      </c>
      <c r="L590">
        <v>1348</v>
      </c>
      <c r="N590">
        <v>1009</v>
      </c>
      <c r="O590" t="s">
        <v>352</v>
      </c>
      <c r="P590" t="s">
        <v>352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296</v>
      </c>
      <c r="AT590">
        <v>1</v>
      </c>
      <c r="AU590" t="s">
        <v>296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97</v>
      </c>
      <c r="J591" t="s">
        <v>98</v>
      </c>
      <c r="K591" t="s">
        <v>99</v>
      </c>
      <c r="L591">
        <v>1348</v>
      </c>
      <c r="N591">
        <v>1009</v>
      </c>
      <c r="O591" t="s">
        <v>352</v>
      </c>
      <c r="P591" t="s">
        <v>352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296</v>
      </c>
      <c r="AT591">
        <v>0.27</v>
      </c>
      <c r="AU591" t="s">
        <v>296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120</v>
      </c>
      <c r="J592" t="s">
        <v>121</v>
      </c>
      <c r="K592" t="s">
        <v>122</v>
      </c>
      <c r="L592">
        <v>1348</v>
      </c>
      <c r="N592">
        <v>1009</v>
      </c>
      <c r="O592" t="s">
        <v>352</v>
      </c>
      <c r="P592" t="s">
        <v>352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296</v>
      </c>
      <c r="AT592">
        <v>0.126</v>
      </c>
      <c r="AU592" t="s">
        <v>296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123</v>
      </c>
      <c r="J593" t="s">
        <v>124</v>
      </c>
      <c r="K593" t="s">
        <v>125</v>
      </c>
      <c r="L593">
        <v>1327</v>
      </c>
      <c r="N593">
        <v>1005</v>
      </c>
      <c r="O593" t="s">
        <v>126</v>
      </c>
      <c r="P593" t="s">
        <v>126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296</v>
      </c>
      <c r="AT593">
        <v>105</v>
      </c>
      <c r="AU593" t="s">
        <v>296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127</v>
      </c>
      <c r="J594" t="s">
        <v>128</v>
      </c>
      <c r="K594" t="s">
        <v>129</v>
      </c>
      <c r="L594">
        <v>1348</v>
      </c>
      <c r="N594">
        <v>1009</v>
      </c>
      <c r="O594" t="s">
        <v>352</v>
      </c>
      <c r="P594" t="s">
        <v>352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296</v>
      </c>
      <c r="AT594">
        <v>0.38</v>
      </c>
      <c r="AU594" t="s">
        <v>296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708</v>
      </c>
      <c r="J595" t="s">
        <v>296</v>
      </c>
      <c r="K595" t="s">
        <v>709</v>
      </c>
      <c r="L595">
        <v>1191</v>
      </c>
      <c r="N595">
        <v>1013</v>
      </c>
      <c r="O595" t="s">
        <v>695</v>
      </c>
      <c r="P595" t="s">
        <v>695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296</v>
      </c>
      <c r="AT595">
        <v>12.92</v>
      </c>
      <c r="AU595" t="s">
        <v>296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696</v>
      </c>
      <c r="J596" t="s">
        <v>296</v>
      </c>
      <c r="K596" t="s">
        <v>697</v>
      </c>
      <c r="L596">
        <v>1191</v>
      </c>
      <c r="N596">
        <v>1013</v>
      </c>
      <c r="O596" t="s">
        <v>695</v>
      </c>
      <c r="P596" t="s">
        <v>695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296</v>
      </c>
      <c r="AT596">
        <v>3.35</v>
      </c>
      <c r="AU596" t="s">
        <v>296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130</v>
      </c>
      <c r="J597" t="s">
        <v>131</v>
      </c>
      <c r="K597" t="s">
        <v>132</v>
      </c>
      <c r="L597">
        <v>1368</v>
      </c>
      <c r="N597">
        <v>1011</v>
      </c>
      <c r="O597" t="s">
        <v>701</v>
      </c>
      <c r="P597" t="s">
        <v>701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296</v>
      </c>
      <c r="AT597">
        <v>1.54</v>
      </c>
      <c r="AU597" t="s">
        <v>296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698</v>
      </c>
      <c r="J598" t="s">
        <v>699</v>
      </c>
      <c r="K598" t="s">
        <v>700</v>
      </c>
      <c r="L598">
        <v>1368</v>
      </c>
      <c r="N598">
        <v>1011</v>
      </c>
      <c r="O598" t="s">
        <v>701</v>
      </c>
      <c r="P598" t="s">
        <v>701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296</v>
      </c>
      <c r="AT598">
        <v>0.7</v>
      </c>
      <c r="AU598" t="s">
        <v>296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710</v>
      </c>
      <c r="J599" t="s">
        <v>711</v>
      </c>
      <c r="K599" t="s">
        <v>712</v>
      </c>
      <c r="L599">
        <v>1368</v>
      </c>
      <c r="N599">
        <v>1011</v>
      </c>
      <c r="O599" t="s">
        <v>701</v>
      </c>
      <c r="P599" t="s">
        <v>701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296</v>
      </c>
      <c r="AT599">
        <v>0.2</v>
      </c>
      <c r="AU599" t="s">
        <v>296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133</v>
      </c>
      <c r="J600" t="s">
        <v>204</v>
      </c>
      <c r="K600" t="s">
        <v>205</v>
      </c>
      <c r="L600">
        <v>1368</v>
      </c>
      <c r="N600">
        <v>1011</v>
      </c>
      <c r="O600" t="s">
        <v>701</v>
      </c>
      <c r="P600" t="s">
        <v>701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296</v>
      </c>
      <c r="AT600">
        <v>0.1</v>
      </c>
      <c r="AU600" t="s">
        <v>296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206</v>
      </c>
      <c r="J601" t="s">
        <v>207</v>
      </c>
      <c r="K601" t="s">
        <v>208</v>
      </c>
      <c r="L601">
        <v>1368</v>
      </c>
      <c r="N601">
        <v>1011</v>
      </c>
      <c r="O601" t="s">
        <v>701</v>
      </c>
      <c r="P601" t="s">
        <v>701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296</v>
      </c>
      <c r="AT601">
        <v>0.05</v>
      </c>
      <c r="AU601" t="s">
        <v>296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713</v>
      </c>
      <c r="J602" t="s">
        <v>714</v>
      </c>
      <c r="K602" t="s">
        <v>715</v>
      </c>
      <c r="L602">
        <v>1368</v>
      </c>
      <c r="N602">
        <v>1011</v>
      </c>
      <c r="O602" t="s">
        <v>701</v>
      </c>
      <c r="P602" t="s">
        <v>701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296</v>
      </c>
      <c r="AT602">
        <v>2.37</v>
      </c>
      <c r="AU602" t="s">
        <v>296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74</v>
      </c>
      <c r="J603" t="s">
        <v>75</v>
      </c>
      <c r="K603" t="s">
        <v>76</v>
      </c>
      <c r="L603">
        <v>1368</v>
      </c>
      <c r="N603">
        <v>1011</v>
      </c>
      <c r="O603" t="s">
        <v>701</v>
      </c>
      <c r="P603" t="s">
        <v>701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296</v>
      </c>
      <c r="AT603">
        <v>0.03</v>
      </c>
      <c r="AU603" t="s">
        <v>296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77</v>
      </c>
      <c r="J604" t="s">
        <v>78</v>
      </c>
      <c r="K604" t="s">
        <v>79</v>
      </c>
      <c r="L604">
        <v>1339</v>
      </c>
      <c r="N604">
        <v>1007</v>
      </c>
      <c r="O604" t="s">
        <v>320</v>
      </c>
      <c r="P604" t="s">
        <v>320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296</v>
      </c>
      <c r="AT604">
        <v>0.01</v>
      </c>
      <c r="AU604" t="s">
        <v>296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209</v>
      </c>
      <c r="J605" t="s">
        <v>210</v>
      </c>
      <c r="K605" t="s">
        <v>211</v>
      </c>
      <c r="L605">
        <v>1339</v>
      </c>
      <c r="N605">
        <v>1007</v>
      </c>
      <c r="O605" t="s">
        <v>320</v>
      </c>
      <c r="P605" t="s">
        <v>320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296</v>
      </c>
      <c r="AT605">
        <v>0.22</v>
      </c>
      <c r="AU605" t="s">
        <v>296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708</v>
      </c>
      <c r="J606" t="s">
        <v>296</v>
      </c>
      <c r="K606" t="s">
        <v>709</v>
      </c>
      <c r="L606">
        <v>1191</v>
      </c>
      <c r="N606">
        <v>1013</v>
      </c>
      <c r="O606" t="s">
        <v>695</v>
      </c>
      <c r="P606" t="s">
        <v>695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296</v>
      </c>
      <c r="AT606">
        <v>12.92</v>
      </c>
      <c r="AU606" t="s">
        <v>296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696</v>
      </c>
      <c r="J607" t="s">
        <v>296</v>
      </c>
      <c r="K607" t="s">
        <v>697</v>
      </c>
      <c r="L607">
        <v>1191</v>
      </c>
      <c r="N607">
        <v>1013</v>
      </c>
      <c r="O607" t="s">
        <v>695</v>
      </c>
      <c r="P607" t="s">
        <v>695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296</v>
      </c>
      <c r="AT607">
        <v>3.35</v>
      </c>
      <c r="AU607" t="s">
        <v>296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130</v>
      </c>
      <c r="J608" t="s">
        <v>131</v>
      </c>
      <c r="K608" t="s">
        <v>132</v>
      </c>
      <c r="L608">
        <v>1368</v>
      </c>
      <c r="N608">
        <v>1011</v>
      </c>
      <c r="O608" t="s">
        <v>701</v>
      </c>
      <c r="P608" t="s">
        <v>701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296</v>
      </c>
      <c r="AT608">
        <v>1.54</v>
      </c>
      <c r="AU608" t="s">
        <v>296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698</v>
      </c>
      <c r="J609" t="s">
        <v>699</v>
      </c>
      <c r="K609" t="s">
        <v>700</v>
      </c>
      <c r="L609">
        <v>1368</v>
      </c>
      <c r="N609">
        <v>1011</v>
      </c>
      <c r="O609" t="s">
        <v>701</v>
      </c>
      <c r="P609" t="s">
        <v>701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296</v>
      </c>
      <c r="AT609">
        <v>0.7</v>
      </c>
      <c r="AU609" t="s">
        <v>296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710</v>
      </c>
      <c r="J610" t="s">
        <v>711</v>
      </c>
      <c r="K610" t="s">
        <v>712</v>
      </c>
      <c r="L610">
        <v>1368</v>
      </c>
      <c r="N610">
        <v>1011</v>
      </c>
      <c r="O610" t="s">
        <v>701</v>
      </c>
      <c r="P610" t="s">
        <v>701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296</v>
      </c>
      <c r="AT610">
        <v>0.2</v>
      </c>
      <c r="AU610" t="s">
        <v>296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133</v>
      </c>
      <c r="J611" t="s">
        <v>204</v>
      </c>
      <c r="K611" t="s">
        <v>205</v>
      </c>
      <c r="L611">
        <v>1368</v>
      </c>
      <c r="N611">
        <v>1011</v>
      </c>
      <c r="O611" t="s">
        <v>701</v>
      </c>
      <c r="P611" t="s">
        <v>701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296</v>
      </c>
      <c r="AT611">
        <v>0.1</v>
      </c>
      <c r="AU611" t="s">
        <v>296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206</v>
      </c>
      <c r="J612" t="s">
        <v>207</v>
      </c>
      <c r="K612" t="s">
        <v>208</v>
      </c>
      <c r="L612">
        <v>1368</v>
      </c>
      <c r="N612">
        <v>1011</v>
      </c>
      <c r="O612" t="s">
        <v>701</v>
      </c>
      <c r="P612" t="s">
        <v>701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296</v>
      </c>
      <c r="AT612">
        <v>0.05</v>
      </c>
      <c r="AU612" t="s">
        <v>296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713</v>
      </c>
      <c r="J613" t="s">
        <v>714</v>
      </c>
      <c r="K613" t="s">
        <v>715</v>
      </c>
      <c r="L613">
        <v>1368</v>
      </c>
      <c r="N613">
        <v>1011</v>
      </c>
      <c r="O613" t="s">
        <v>701</v>
      </c>
      <c r="P613" t="s">
        <v>701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296</v>
      </c>
      <c r="AT613">
        <v>2.37</v>
      </c>
      <c r="AU613" t="s">
        <v>296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74</v>
      </c>
      <c r="J614" t="s">
        <v>75</v>
      </c>
      <c r="K614" t="s">
        <v>76</v>
      </c>
      <c r="L614">
        <v>1368</v>
      </c>
      <c r="N614">
        <v>1011</v>
      </c>
      <c r="O614" t="s">
        <v>701</v>
      </c>
      <c r="P614" t="s">
        <v>701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296</v>
      </c>
      <c r="AT614">
        <v>0.03</v>
      </c>
      <c r="AU614" t="s">
        <v>296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77</v>
      </c>
      <c r="J615" t="s">
        <v>78</v>
      </c>
      <c r="K615" t="s">
        <v>79</v>
      </c>
      <c r="L615">
        <v>1339</v>
      </c>
      <c r="N615">
        <v>1007</v>
      </c>
      <c r="O615" t="s">
        <v>320</v>
      </c>
      <c r="P615" t="s">
        <v>320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296</v>
      </c>
      <c r="AT615">
        <v>0.01</v>
      </c>
      <c r="AU615" t="s">
        <v>296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209</v>
      </c>
      <c r="J616" t="s">
        <v>210</v>
      </c>
      <c r="K616" t="s">
        <v>211</v>
      </c>
      <c r="L616">
        <v>1339</v>
      </c>
      <c r="N616">
        <v>1007</v>
      </c>
      <c r="O616" t="s">
        <v>320</v>
      </c>
      <c r="P616" t="s">
        <v>320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296</v>
      </c>
      <c r="AT616">
        <v>0.22</v>
      </c>
      <c r="AU616" t="s">
        <v>296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212</v>
      </c>
      <c r="J617" t="s">
        <v>296</v>
      </c>
      <c r="K617" t="s">
        <v>213</v>
      </c>
      <c r="L617">
        <v>1191</v>
      </c>
      <c r="N617">
        <v>1013</v>
      </c>
      <c r="O617" t="s">
        <v>695</v>
      </c>
      <c r="P617" t="s">
        <v>695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296</v>
      </c>
      <c r="AT617">
        <v>5.9</v>
      </c>
      <c r="AU617" t="s">
        <v>296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696</v>
      </c>
      <c r="J618" t="s">
        <v>296</v>
      </c>
      <c r="K618" t="s">
        <v>697</v>
      </c>
      <c r="L618">
        <v>1191</v>
      </c>
      <c r="N618">
        <v>1013</v>
      </c>
      <c r="O618" t="s">
        <v>695</v>
      </c>
      <c r="P618" t="s">
        <v>695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296</v>
      </c>
      <c r="AT618">
        <v>3.08</v>
      </c>
      <c r="AU618" t="s">
        <v>296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710</v>
      </c>
      <c r="J619" t="s">
        <v>711</v>
      </c>
      <c r="K619" t="s">
        <v>712</v>
      </c>
      <c r="L619">
        <v>1368</v>
      </c>
      <c r="N619">
        <v>1011</v>
      </c>
      <c r="O619" t="s">
        <v>701</v>
      </c>
      <c r="P619" t="s">
        <v>701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296</v>
      </c>
      <c r="AT619">
        <v>1.38</v>
      </c>
      <c r="AU619" t="s">
        <v>296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206</v>
      </c>
      <c r="J620" t="s">
        <v>207</v>
      </c>
      <c r="K620" t="s">
        <v>208</v>
      </c>
      <c r="L620">
        <v>1368</v>
      </c>
      <c r="N620">
        <v>1011</v>
      </c>
      <c r="O620" t="s">
        <v>701</v>
      </c>
      <c r="P620" t="s">
        <v>701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296</v>
      </c>
      <c r="AT620">
        <v>0.06</v>
      </c>
      <c r="AU620" t="s">
        <v>296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71</v>
      </c>
      <c r="J621" t="s">
        <v>72</v>
      </c>
      <c r="K621" t="s">
        <v>73</v>
      </c>
      <c r="L621">
        <v>1368</v>
      </c>
      <c r="N621">
        <v>1011</v>
      </c>
      <c r="O621" t="s">
        <v>701</v>
      </c>
      <c r="P621" t="s">
        <v>701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296</v>
      </c>
      <c r="AT621">
        <v>0.24</v>
      </c>
      <c r="AU621" t="s">
        <v>296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713</v>
      </c>
      <c r="J622" t="s">
        <v>714</v>
      </c>
      <c r="K622" t="s">
        <v>715</v>
      </c>
      <c r="L622">
        <v>1368</v>
      </c>
      <c r="N622">
        <v>1011</v>
      </c>
      <c r="O622" t="s">
        <v>701</v>
      </c>
      <c r="P622" t="s">
        <v>701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296</v>
      </c>
      <c r="AT622">
        <v>1.64</v>
      </c>
      <c r="AU622" t="s">
        <v>296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214</v>
      </c>
      <c r="J623" t="s">
        <v>215</v>
      </c>
      <c r="K623" t="s">
        <v>216</v>
      </c>
      <c r="L623">
        <v>1339</v>
      </c>
      <c r="N623">
        <v>1007</v>
      </c>
      <c r="O623" t="s">
        <v>320</v>
      </c>
      <c r="P623" t="s">
        <v>320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296</v>
      </c>
      <c r="AT623">
        <v>0.12</v>
      </c>
      <c r="AU623" t="s">
        <v>296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127</v>
      </c>
      <c r="J624" t="s">
        <v>128</v>
      </c>
      <c r="K624" t="s">
        <v>129</v>
      </c>
      <c r="L624">
        <v>1348</v>
      </c>
      <c r="N624">
        <v>1009</v>
      </c>
      <c r="O624" t="s">
        <v>352</v>
      </c>
      <c r="P624" t="s">
        <v>352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296</v>
      </c>
      <c r="AT624">
        <v>0.19</v>
      </c>
      <c r="AU624" t="s">
        <v>296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212</v>
      </c>
      <c r="J625" t="s">
        <v>296</v>
      </c>
      <c r="K625" t="s">
        <v>213</v>
      </c>
      <c r="L625">
        <v>1191</v>
      </c>
      <c r="N625">
        <v>1013</v>
      </c>
      <c r="O625" t="s">
        <v>695</v>
      </c>
      <c r="P625" t="s">
        <v>695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296</v>
      </c>
      <c r="AT625">
        <v>5.9</v>
      </c>
      <c r="AU625" t="s">
        <v>296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696</v>
      </c>
      <c r="J626" t="s">
        <v>296</v>
      </c>
      <c r="K626" t="s">
        <v>697</v>
      </c>
      <c r="L626">
        <v>1191</v>
      </c>
      <c r="N626">
        <v>1013</v>
      </c>
      <c r="O626" t="s">
        <v>695</v>
      </c>
      <c r="P626" t="s">
        <v>695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296</v>
      </c>
      <c r="AT626">
        <v>3.08</v>
      </c>
      <c r="AU626" t="s">
        <v>296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710</v>
      </c>
      <c r="J627" t="s">
        <v>711</v>
      </c>
      <c r="K627" t="s">
        <v>712</v>
      </c>
      <c r="L627">
        <v>1368</v>
      </c>
      <c r="N627">
        <v>1011</v>
      </c>
      <c r="O627" t="s">
        <v>701</v>
      </c>
      <c r="P627" t="s">
        <v>701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296</v>
      </c>
      <c r="AT627">
        <v>1.38</v>
      </c>
      <c r="AU627" t="s">
        <v>296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206</v>
      </c>
      <c r="J628" t="s">
        <v>207</v>
      </c>
      <c r="K628" t="s">
        <v>208</v>
      </c>
      <c r="L628">
        <v>1368</v>
      </c>
      <c r="N628">
        <v>1011</v>
      </c>
      <c r="O628" t="s">
        <v>701</v>
      </c>
      <c r="P628" t="s">
        <v>701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296</v>
      </c>
      <c r="AT628">
        <v>0.06</v>
      </c>
      <c r="AU628" t="s">
        <v>296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71</v>
      </c>
      <c r="J629" t="s">
        <v>72</v>
      </c>
      <c r="K629" t="s">
        <v>73</v>
      </c>
      <c r="L629">
        <v>1368</v>
      </c>
      <c r="N629">
        <v>1011</v>
      </c>
      <c r="O629" t="s">
        <v>701</v>
      </c>
      <c r="P629" t="s">
        <v>701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296</v>
      </c>
      <c r="AT629">
        <v>0.24</v>
      </c>
      <c r="AU629" t="s">
        <v>296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713</v>
      </c>
      <c r="J630" t="s">
        <v>714</v>
      </c>
      <c r="K630" t="s">
        <v>715</v>
      </c>
      <c r="L630">
        <v>1368</v>
      </c>
      <c r="N630">
        <v>1011</v>
      </c>
      <c r="O630" t="s">
        <v>701</v>
      </c>
      <c r="P630" t="s">
        <v>701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296</v>
      </c>
      <c r="AT630">
        <v>1.64</v>
      </c>
      <c r="AU630" t="s">
        <v>296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214</v>
      </c>
      <c r="J631" t="s">
        <v>215</v>
      </c>
      <c r="K631" t="s">
        <v>216</v>
      </c>
      <c r="L631">
        <v>1339</v>
      </c>
      <c r="N631">
        <v>1007</v>
      </c>
      <c r="O631" t="s">
        <v>320</v>
      </c>
      <c r="P631" t="s">
        <v>320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296</v>
      </c>
      <c r="AT631">
        <v>0.12</v>
      </c>
      <c r="AU631" t="s">
        <v>296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127</v>
      </c>
      <c r="J632" t="s">
        <v>128</v>
      </c>
      <c r="K632" t="s">
        <v>129</v>
      </c>
      <c r="L632">
        <v>1348</v>
      </c>
      <c r="N632">
        <v>1009</v>
      </c>
      <c r="O632" t="s">
        <v>352</v>
      </c>
      <c r="P632" t="s">
        <v>352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296</v>
      </c>
      <c r="AT632">
        <v>0.19</v>
      </c>
      <c r="AU632" t="s">
        <v>296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212</v>
      </c>
      <c r="J633" t="s">
        <v>296</v>
      </c>
      <c r="K633" t="s">
        <v>213</v>
      </c>
      <c r="L633">
        <v>1191</v>
      </c>
      <c r="N633">
        <v>1013</v>
      </c>
      <c r="O633" t="s">
        <v>695</v>
      </c>
      <c r="P633" t="s">
        <v>695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296</v>
      </c>
      <c r="AT633">
        <v>5.89</v>
      </c>
      <c r="AU633" t="s">
        <v>296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696</v>
      </c>
      <c r="J634" t="s">
        <v>296</v>
      </c>
      <c r="K634" t="s">
        <v>697</v>
      </c>
      <c r="L634">
        <v>1191</v>
      </c>
      <c r="N634">
        <v>1013</v>
      </c>
      <c r="O634" t="s">
        <v>695</v>
      </c>
      <c r="P634" t="s">
        <v>695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296</v>
      </c>
      <c r="AT634">
        <v>3.04</v>
      </c>
      <c r="AU634" t="s">
        <v>296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710</v>
      </c>
      <c r="J635" t="s">
        <v>711</v>
      </c>
      <c r="K635" t="s">
        <v>712</v>
      </c>
      <c r="L635">
        <v>1368</v>
      </c>
      <c r="N635">
        <v>1011</v>
      </c>
      <c r="O635" t="s">
        <v>701</v>
      </c>
      <c r="P635" t="s">
        <v>701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296</v>
      </c>
      <c r="AT635">
        <v>1.37</v>
      </c>
      <c r="AU635" t="s">
        <v>296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206</v>
      </c>
      <c r="J636" t="s">
        <v>207</v>
      </c>
      <c r="K636" t="s">
        <v>208</v>
      </c>
      <c r="L636">
        <v>1368</v>
      </c>
      <c r="N636">
        <v>1011</v>
      </c>
      <c r="O636" t="s">
        <v>701</v>
      </c>
      <c r="P636" t="s">
        <v>701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296</v>
      </c>
      <c r="AT636">
        <v>0.03</v>
      </c>
      <c r="AU636" t="s">
        <v>296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71</v>
      </c>
      <c r="J637" t="s">
        <v>72</v>
      </c>
      <c r="K637" t="s">
        <v>73</v>
      </c>
      <c r="L637">
        <v>1368</v>
      </c>
      <c r="N637">
        <v>1011</v>
      </c>
      <c r="O637" t="s">
        <v>701</v>
      </c>
      <c r="P637" t="s">
        <v>701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296</v>
      </c>
      <c r="AT637">
        <v>0.28999999999999998</v>
      </c>
      <c r="AU637" t="s">
        <v>296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713</v>
      </c>
      <c r="J638" t="s">
        <v>714</v>
      </c>
      <c r="K638" t="s">
        <v>715</v>
      </c>
      <c r="L638">
        <v>1368</v>
      </c>
      <c r="N638">
        <v>1011</v>
      </c>
      <c r="O638" t="s">
        <v>701</v>
      </c>
      <c r="P638" t="s">
        <v>701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296</v>
      </c>
      <c r="AT638">
        <v>1.64</v>
      </c>
      <c r="AU638" t="s">
        <v>296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217</v>
      </c>
      <c r="J639" t="s">
        <v>218</v>
      </c>
      <c r="K639" t="s">
        <v>219</v>
      </c>
      <c r="L639">
        <v>1348</v>
      </c>
      <c r="N639">
        <v>1009</v>
      </c>
      <c r="O639" t="s">
        <v>352</v>
      </c>
      <c r="P639" t="s">
        <v>352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296</v>
      </c>
      <c r="AT639">
        <v>1.7</v>
      </c>
      <c r="AU639" t="s">
        <v>296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220</v>
      </c>
      <c r="J640" t="s">
        <v>221</v>
      </c>
      <c r="K640" t="s">
        <v>222</v>
      </c>
      <c r="L640">
        <v>1348</v>
      </c>
      <c r="N640">
        <v>1009</v>
      </c>
      <c r="O640" t="s">
        <v>352</v>
      </c>
      <c r="P640" t="s">
        <v>352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296</v>
      </c>
      <c r="AT640">
        <v>0.25</v>
      </c>
      <c r="AU640" t="s">
        <v>296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212</v>
      </c>
      <c r="J641" t="s">
        <v>296</v>
      </c>
      <c r="K641" t="s">
        <v>213</v>
      </c>
      <c r="L641">
        <v>1191</v>
      </c>
      <c r="N641">
        <v>1013</v>
      </c>
      <c r="O641" t="s">
        <v>695</v>
      </c>
      <c r="P641" t="s">
        <v>695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296</v>
      </c>
      <c r="AT641">
        <v>5.89</v>
      </c>
      <c r="AU641" t="s">
        <v>296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696</v>
      </c>
      <c r="J642" t="s">
        <v>296</v>
      </c>
      <c r="K642" t="s">
        <v>697</v>
      </c>
      <c r="L642">
        <v>1191</v>
      </c>
      <c r="N642">
        <v>1013</v>
      </c>
      <c r="O642" t="s">
        <v>695</v>
      </c>
      <c r="P642" t="s">
        <v>695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296</v>
      </c>
      <c r="AT642">
        <v>3.04</v>
      </c>
      <c r="AU642" t="s">
        <v>296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710</v>
      </c>
      <c r="J643" t="s">
        <v>711</v>
      </c>
      <c r="K643" t="s">
        <v>712</v>
      </c>
      <c r="L643">
        <v>1368</v>
      </c>
      <c r="N643">
        <v>1011</v>
      </c>
      <c r="O643" t="s">
        <v>701</v>
      </c>
      <c r="P643" t="s">
        <v>701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296</v>
      </c>
      <c r="AT643">
        <v>1.37</v>
      </c>
      <c r="AU643" t="s">
        <v>296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206</v>
      </c>
      <c r="J644" t="s">
        <v>207</v>
      </c>
      <c r="K644" t="s">
        <v>208</v>
      </c>
      <c r="L644">
        <v>1368</v>
      </c>
      <c r="N644">
        <v>1011</v>
      </c>
      <c r="O644" t="s">
        <v>701</v>
      </c>
      <c r="P644" t="s">
        <v>701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296</v>
      </c>
      <c r="AT644">
        <v>0.03</v>
      </c>
      <c r="AU644" t="s">
        <v>296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71</v>
      </c>
      <c r="J645" t="s">
        <v>72</v>
      </c>
      <c r="K645" t="s">
        <v>73</v>
      </c>
      <c r="L645">
        <v>1368</v>
      </c>
      <c r="N645">
        <v>1011</v>
      </c>
      <c r="O645" t="s">
        <v>701</v>
      </c>
      <c r="P645" t="s">
        <v>701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296</v>
      </c>
      <c r="AT645">
        <v>0.28999999999999998</v>
      </c>
      <c r="AU645" t="s">
        <v>296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713</v>
      </c>
      <c r="J646" t="s">
        <v>714</v>
      </c>
      <c r="K646" t="s">
        <v>715</v>
      </c>
      <c r="L646">
        <v>1368</v>
      </c>
      <c r="N646">
        <v>1011</v>
      </c>
      <c r="O646" t="s">
        <v>701</v>
      </c>
      <c r="P646" t="s">
        <v>701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296</v>
      </c>
      <c r="AT646">
        <v>1.64</v>
      </c>
      <c r="AU646" t="s">
        <v>296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217</v>
      </c>
      <c r="J647" t="s">
        <v>218</v>
      </c>
      <c r="K647" t="s">
        <v>219</v>
      </c>
      <c r="L647">
        <v>1348</v>
      </c>
      <c r="N647">
        <v>1009</v>
      </c>
      <c r="O647" t="s">
        <v>352</v>
      </c>
      <c r="P647" t="s">
        <v>352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296</v>
      </c>
      <c r="AT647">
        <v>1.7</v>
      </c>
      <c r="AU647" t="s">
        <v>296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220</v>
      </c>
      <c r="J648" t="s">
        <v>221</v>
      </c>
      <c r="K648" t="s">
        <v>222</v>
      </c>
      <c r="L648">
        <v>1348</v>
      </c>
      <c r="N648">
        <v>1009</v>
      </c>
      <c r="O648" t="s">
        <v>352</v>
      </c>
      <c r="P648" t="s">
        <v>352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296</v>
      </c>
      <c r="AT648">
        <v>0.25</v>
      </c>
      <c r="AU648" t="s">
        <v>296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708</v>
      </c>
      <c r="J649" t="s">
        <v>296</v>
      </c>
      <c r="K649" t="s">
        <v>709</v>
      </c>
      <c r="L649">
        <v>1191</v>
      </c>
      <c r="N649">
        <v>1013</v>
      </c>
      <c r="O649" t="s">
        <v>695</v>
      </c>
      <c r="P649" t="s">
        <v>695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296</v>
      </c>
      <c r="AT649">
        <v>4.51</v>
      </c>
      <c r="AU649" t="s">
        <v>296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696</v>
      </c>
      <c r="J650" t="s">
        <v>296</v>
      </c>
      <c r="K650" t="s">
        <v>697</v>
      </c>
      <c r="L650">
        <v>1191</v>
      </c>
      <c r="N650">
        <v>1013</v>
      </c>
      <c r="O650" t="s">
        <v>695</v>
      </c>
      <c r="P650" t="s">
        <v>695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296</v>
      </c>
      <c r="AT650">
        <v>0.09</v>
      </c>
      <c r="AU650" t="s">
        <v>296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710</v>
      </c>
      <c r="J651" t="s">
        <v>711</v>
      </c>
      <c r="K651" t="s">
        <v>712</v>
      </c>
      <c r="L651">
        <v>1368</v>
      </c>
      <c r="N651">
        <v>1011</v>
      </c>
      <c r="O651" t="s">
        <v>701</v>
      </c>
      <c r="P651" t="s">
        <v>701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296</v>
      </c>
      <c r="AT651">
        <v>0.03</v>
      </c>
      <c r="AU651" t="s">
        <v>296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713</v>
      </c>
      <c r="J652" t="s">
        <v>714</v>
      </c>
      <c r="K652" t="s">
        <v>715</v>
      </c>
      <c r="L652">
        <v>1368</v>
      </c>
      <c r="N652">
        <v>1011</v>
      </c>
      <c r="O652" t="s">
        <v>701</v>
      </c>
      <c r="P652" t="s">
        <v>701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296</v>
      </c>
      <c r="AT652">
        <v>0.06</v>
      </c>
      <c r="AU652" t="s">
        <v>296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716</v>
      </c>
      <c r="J653" t="s">
        <v>717</v>
      </c>
      <c r="K653" t="s">
        <v>718</v>
      </c>
      <c r="L653">
        <v>1348</v>
      </c>
      <c r="N653">
        <v>1009</v>
      </c>
      <c r="O653" t="s">
        <v>352</v>
      </c>
      <c r="P653" t="s">
        <v>352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296</v>
      </c>
      <c r="AT653">
        <v>0.104</v>
      </c>
      <c r="AU653" t="s">
        <v>296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708</v>
      </c>
      <c r="J654" t="s">
        <v>296</v>
      </c>
      <c r="K654" t="s">
        <v>709</v>
      </c>
      <c r="L654">
        <v>1191</v>
      </c>
      <c r="N654">
        <v>1013</v>
      </c>
      <c r="O654" t="s">
        <v>695</v>
      </c>
      <c r="P654" t="s">
        <v>695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296</v>
      </c>
      <c r="AT654">
        <v>4.51</v>
      </c>
      <c r="AU654" t="s">
        <v>296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696</v>
      </c>
      <c r="J655" t="s">
        <v>296</v>
      </c>
      <c r="K655" t="s">
        <v>697</v>
      </c>
      <c r="L655">
        <v>1191</v>
      </c>
      <c r="N655">
        <v>1013</v>
      </c>
      <c r="O655" t="s">
        <v>695</v>
      </c>
      <c r="P655" t="s">
        <v>695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296</v>
      </c>
      <c r="AT655">
        <v>0.09</v>
      </c>
      <c r="AU655" t="s">
        <v>296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710</v>
      </c>
      <c r="J656" t="s">
        <v>711</v>
      </c>
      <c r="K656" t="s">
        <v>712</v>
      </c>
      <c r="L656">
        <v>1368</v>
      </c>
      <c r="N656">
        <v>1011</v>
      </c>
      <c r="O656" t="s">
        <v>701</v>
      </c>
      <c r="P656" t="s">
        <v>701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296</v>
      </c>
      <c r="AT656">
        <v>0.03</v>
      </c>
      <c r="AU656" t="s">
        <v>296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713</v>
      </c>
      <c r="J657" t="s">
        <v>714</v>
      </c>
      <c r="K657" t="s">
        <v>715</v>
      </c>
      <c r="L657">
        <v>1368</v>
      </c>
      <c r="N657">
        <v>1011</v>
      </c>
      <c r="O657" t="s">
        <v>701</v>
      </c>
      <c r="P657" t="s">
        <v>701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296</v>
      </c>
      <c r="AT657">
        <v>0.06</v>
      </c>
      <c r="AU657" t="s">
        <v>296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716</v>
      </c>
      <c r="J658" t="s">
        <v>717</v>
      </c>
      <c r="K658" t="s">
        <v>718</v>
      </c>
      <c r="L658">
        <v>1348</v>
      </c>
      <c r="N658">
        <v>1009</v>
      </c>
      <c r="O658" t="s">
        <v>352</v>
      </c>
      <c r="P658" t="s">
        <v>352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296</v>
      </c>
      <c r="AT658">
        <v>0.104</v>
      </c>
      <c r="AU658" t="s">
        <v>296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708</v>
      </c>
      <c r="J659" t="s">
        <v>296</v>
      </c>
      <c r="K659" t="s">
        <v>709</v>
      </c>
      <c r="L659">
        <v>1191</v>
      </c>
      <c r="N659">
        <v>1013</v>
      </c>
      <c r="O659" t="s">
        <v>695</v>
      </c>
      <c r="P659" t="s">
        <v>695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296</v>
      </c>
      <c r="AT659">
        <v>19.03</v>
      </c>
      <c r="AU659" t="s">
        <v>296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696</v>
      </c>
      <c r="J660" t="s">
        <v>296</v>
      </c>
      <c r="K660" t="s">
        <v>697</v>
      </c>
      <c r="L660">
        <v>1191</v>
      </c>
      <c r="N660">
        <v>1013</v>
      </c>
      <c r="O660" t="s">
        <v>695</v>
      </c>
      <c r="P660" t="s">
        <v>695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296</v>
      </c>
      <c r="AT660">
        <v>0.09</v>
      </c>
      <c r="AU660" t="s">
        <v>296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710</v>
      </c>
      <c r="J661" t="s">
        <v>711</v>
      </c>
      <c r="K661" t="s">
        <v>712</v>
      </c>
      <c r="L661">
        <v>1368</v>
      </c>
      <c r="N661">
        <v>1011</v>
      </c>
      <c r="O661" t="s">
        <v>701</v>
      </c>
      <c r="P661" t="s">
        <v>701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296</v>
      </c>
      <c r="AT661">
        <v>0.03</v>
      </c>
      <c r="AU661" t="s">
        <v>296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713</v>
      </c>
      <c r="J662" t="s">
        <v>714</v>
      </c>
      <c r="K662" t="s">
        <v>715</v>
      </c>
      <c r="L662">
        <v>1368</v>
      </c>
      <c r="N662">
        <v>1011</v>
      </c>
      <c r="O662" t="s">
        <v>701</v>
      </c>
      <c r="P662" t="s">
        <v>701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296</v>
      </c>
      <c r="AT662">
        <v>0.06</v>
      </c>
      <c r="AU662" t="s">
        <v>296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719</v>
      </c>
      <c r="J663" t="s">
        <v>720</v>
      </c>
      <c r="K663" t="s">
        <v>721</v>
      </c>
      <c r="L663">
        <v>1348</v>
      </c>
      <c r="N663">
        <v>1009</v>
      </c>
      <c r="O663" t="s">
        <v>352</v>
      </c>
      <c r="P663" t="s">
        <v>352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296</v>
      </c>
      <c r="AT663">
        <v>0.105</v>
      </c>
      <c r="AU663" t="s">
        <v>296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708</v>
      </c>
      <c r="J664" t="s">
        <v>296</v>
      </c>
      <c r="K664" t="s">
        <v>709</v>
      </c>
      <c r="L664">
        <v>1191</v>
      </c>
      <c r="N664">
        <v>1013</v>
      </c>
      <c r="O664" t="s">
        <v>695</v>
      </c>
      <c r="P664" t="s">
        <v>695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296</v>
      </c>
      <c r="AT664">
        <v>19.03</v>
      </c>
      <c r="AU664" t="s">
        <v>296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696</v>
      </c>
      <c r="J665" t="s">
        <v>296</v>
      </c>
      <c r="K665" t="s">
        <v>697</v>
      </c>
      <c r="L665">
        <v>1191</v>
      </c>
      <c r="N665">
        <v>1013</v>
      </c>
      <c r="O665" t="s">
        <v>695</v>
      </c>
      <c r="P665" t="s">
        <v>695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296</v>
      </c>
      <c r="AT665">
        <v>0.09</v>
      </c>
      <c r="AU665" t="s">
        <v>296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710</v>
      </c>
      <c r="J666" t="s">
        <v>711</v>
      </c>
      <c r="K666" t="s">
        <v>712</v>
      </c>
      <c r="L666">
        <v>1368</v>
      </c>
      <c r="N666">
        <v>1011</v>
      </c>
      <c r="O666" t="s">
        <v>701</v>
      </c>
      <c r="P666" t="s">
        <v>701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296</v>
      </c>
      <c r="AT666">
        <v>0.03</v>
      </c>
      <c r="AU666" t="s">
        <v>296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713</v>
      </c>
      <c r="J667" t="s">
        <v>714</v>
      </c>
      <c r="K667" t="s">
        <v>715</v>
      </c>
      <c r="L667">
        <v>1368</v>
      </c>
      <c r="N667">
        <v>1011</v>
      </c>
      <c r="O667" t="s">
        <v>701</v>
      </c>
      <c r="P667" t="s">
        <v>701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296</v>
      </c>
      <c r="AT667">
        <v>0.06</v>
      </c>
      <c r="AU667" t="s">
        <v>296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719</v>
      </c>
      <c r="J668" t="s">
        <v>720</v>
      </c>
      <c r="K668" t="s">
        <v>721</v>
      </c>
      <c r="L668">
        <v>1348</v>
      </c>
      <c r="N668">
        <v>1009</v>
      </c>
      <c r="O668" t="s">
        <v>352</v>
      </c>
      <c r="P668" t="s">
        <v>352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296</v>
      </c>
      <c r="AT668">
        <v>0.105</v>
      </c>
      <c r="AU668" t="s">
        <v>296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103</v>
      </c>
      <c r="J669" t="s">
        <v>296</v>
      </c>
      <c r="K669" t="s">
        <v>104</v>
      </c>
      <c r="L669">
        <v>1191</v>
      </c>
      <c r="N669">
        <v>1013</v>
      </c>
      <c r="O669" t="s">
        <v>695</v>
      </c>
      <c r="P669" t="s">
        <v>695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296</v>
      </c>
      <c r="AT669">
        <v>142.80000000000001</v>
      </c>
      <c r="AU669" t="s">
        <v>296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696</v>
      </c>
      <c r="J670" t="s">
        <v>296</v>
      </c>
      <c r="K670" t="s">
        <v>697</v>
      </c>
      <c r="L670">
        <v>1191</v>
      </c>
      <c r="N670">
        <v>1013</v>
      </c>
      <c r="O670" t="s">
        <v>695</v>
      </c>
      <c r="P670" t="s">
        <v>695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296</v>
      </c>
      <c r="AT670">
        <v>7.31</v>
      </c>
      <c r="AU670" t="s">
        <v>296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710</v>
      </c>
      <c r="J671" t="s">
        <v>711</v>
      </c>
      <c r="K671" t="s">
        <v>712</v>
      </c>
      <c r="L671">
        <v>1368</v>
      </c>
      <c r="N671">
        <v>1011</v>
      </c>
      <c r="O671" t="s">
        <v>701</v>
      </c>
      <c r="P671" t="s">
        <v>701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296</v>
      </c>
      <c r="AT671">
        <v>5.67</v>
      </c>
      <c r="AU671" t="s">
        <v>296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713</v>
      </c>
      <c r="J672" t="s">
        <v>714</v>
      </c>
      <c r="K672" t="s">
        <v>715</v>
      </c>
      <c r="L672">
        <v>1368</v>
      </c>
      <c r="N672">
        <v>1011</v>
      </c>
      <c r="O672" t="s">
        <v>701</v>
      </c>
      <c r="P672" t="s">
        <v>701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296</v>
      </c>
      <c r="AT672">
        <v>1.64</v>
      </c>
      <c r="AU672" t="s">
        <v>296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223</v>
      </c>
      <c r="J673" t="s">
        <v>224</v>
      </c>
      <c r="K673" t="s">
        <v>225</v>
      </c>
      <c r="L673">
        <v>1348</v>
      </c>
      <c r="N673">
        <v>1009</v>
      </c>
      <c r="O673" t="s">
        <v>352</v>
      </c>
      <c r="P673" t="s">
        <v>352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296</v>
      </c>
      <c r="AT673">
        <v>0.05</v>
      </c>
      <c r="AU673" t="s">
        <v>296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226</v>
      </c>
      <c r="J674" t="s">
        <v>227</v>
      </c>
      <c r="K674" t="s">
        <v>228</v>
      </c>
      <c r="L674">
        <v>1339</v>
      </c>
      <c r="N674">
        <v>1007</v>
      </c>
      <c r="O674" t="s">
        <v>320</v>
      </c>
      <c r="P674" t="s">
        <v>320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296</v>
      </c>
      <c r="AT674">
        <v>0.99</v>
      </c>
      <c r="AU674" t="s">
        <v>296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229</v>
      </c>
      <c r="J675" t="s">
        <v>230</v>
      </c>
      <c r="K675" t="s">
        <v>231</v>
      </c>
      <c r="L675">
        <v>1339</v>
      </c>
      <c r="N675">
        <v>1007</v>
      </c>
      <c r="O675" t="s">
        <v>320</v>
      </c>
      <c r="P675" t="s">
        <v>320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296</v>
      </c>
      <c r="AT675">
        <v>2.39</v>
      </c>
      <c r="AU675" t="s">
        <v>296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232</v>
      </c>
      <c r="J676" t="s">
        <v>233</v>
      </c>
      <c r="K676" t="s">
        <v>234</v>
      </c>
      <c r="L676">
        <v>1339</v>
      </c>
      <c r="N676">
        <v>1007</v>
      </c>
      <c r="O676" t="s">
        <v>320</v>
      </c>
      <c r="P676" t="s">
        <v>320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296</v>
      </c>
      <c r="AT676">
        <v>1.98</v>
      </c>
      <c r="AU676" t="s">
        <v>296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103</v>
      </c>
      <c r="J677" t="s">
        <v>296</v>
      </c>
      <c r="K677" t="s">
        <v>104</v>
      </c>
      <c r="L677">
        <v>1191</v>
      </c>
      <c r="N677">
        <v>1013</v>
      </c>
      <c r="O677" t="s">
        <v>695</v>
      </c>
      <c r="P677" t="s">
        <v>695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296</v>
      </c>
      <c r="AT677">
        <v>142.80000000000001</v>
      </c>
      <c r="AU677" t="s">
        <v>296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696</v>
      </c>
      <c r="J678" t="s">
        <v>296</v>
      </c>
      <c r="K678" t="s">
        <v>697</v>
      </c>
      <c r="L678">
        <v>1191</v>
      </c>
      <c r="N678">
        <v>1013</v>
      </c>
      <c r="O678" t="s">
        <v>695</v>
      </c>
      <c r="P678" t="s">
        <v>695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296</v>
      </c>
      <c r="AT678">
        <v>7.31</v>
      </c>
      <c r="AU678" t="s">
        <v>296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710</v>
      </c>
      <c r="J679" t="s">
        <v>711</v>
      </c>
      <c r="K679" t="s">
        <v>712</v>
      </c>
      <c r="L679">
        <v>1368</v>
      </c>
      <c r="N679">
        <v>1011</v>
      </c>
      <c r="O679" t="s">
        <v>701</v>
      </c>
      <c r="P679" t="s">
        <v>701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296</v>
      </c>
      <c r="AT679">
        <v>5.67</v>
      </c>
      <c r="AU679" t="s">
        <v>296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713</v>
      </c>
      <c r="J680" t="s">
        <v>714</v>
      </c>
      <c r="K680" t="s">
        <v>715</v>
      </c>
      <c r="L680">
        <v>1368</v>
      </c>
      <c r="N680">
        <v>1011</v>
      </c>
      <c r="O680" t="s">
        <v>701</v>
      </c>
      <c r="P680" t="s">
        <v>701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296</v>
      </c>
      <c r="AT680">
        <v>1.64</v>
      </c>
      <c r="AU680" t="s">
        <v>296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223</v>
      </c>
      <c r="J681" t="s">
        <v>224</v>
      </c>
      <c r="K681" t="s">
        <v>225</v>
      </c>
      <c r="L681">
        <v>1348</v>
      </c>
      <c r="N681">
        <v>1009</v>
      </c>
      <c r="O681" t="s">
        <v>352</v>
      </c>
      <c r="P681" t="s">
        <v>352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296</v>
      </c>
      <c r="AT681">
        <v>0.05</v>
      </c>
      <c r="AU681" t="s">
        <v>296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226</v>
      </c>
      <c r="J682" t="s">
        <v>227</v>
      </c>
      <c r="K682" t="s">
        <v>228</v>
      </c>
      <c r="L682">
        <v>1339</v>
      </c>
      <c r="N682">
        <v>1007</v>
      </c>
      <c r="O682" t="s">
        <v>320</v>
      </c>
      <c r="P682" t="s">
        <v>320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296</v>
      </c>
      <c r="AT682">
        <v>0.99</v>
      </c>
      <c r="AU682" t="s">
        <v>296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229</v>
      </c>
      <c r="J683" t="s">
        <v>230</v>
      </c>
      <c r="K683" t="s">
        <v>231</v>
      </c>
      <c r="L683">
        <v>1339</v>
      </c>
      <c r="N683">
        <v>1007</v>
      </c>
      <c r="O683" t="s">
        <v>320</v>
      </c>
      <c r="P683" t="s">
        <v>320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296</v>
      </c>
      <c r="AT683">
        <v>2.39</v>
      </c>
      <c r="AU683" t="s">
        <v>296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232</v>
      </c>
      <c r="J684" t="s">
        <v>233</v>
      </c>
      <c r="K684" t="s">
        <v>234</v>
      </c>
      <c r="L684">
        <v>1339</v>
      </c>
      <c r="N684">
        <v>1007</v>
      </c>
      <c r="O684" t="s">
        <v>320</v>
      </c>
      <c r="P684" t="s">
        <v>320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296</v>
      </c>
      <c r="AT684">
        <v>1.98</v>
      </c>
      <c r="AU684" t="s">
        <v>296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235</v>
      </c>
      <c r="J685" t="s">
        <v>296</v>
      </c>
      <c r="K685" t="s">
        <v>236</v>
      </c>
      <c r="L685">
        <v>1191</v>
      </c>
      <c r="N685">
        <v>1013</v>
      </c>
      <c r="O685" t="s">
        <v>695</v>
      </c>
      <c r="P685" t="s">
        <v>695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296</v>
      </c>
      <c r="AT685">
        <v>9.31</v>
      </c>
      <c r="AU685" t="s">
        <v>296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696</v>
      </c>
      <c r="J686" t="s">
        <v>296</v>
      </c>
      <c r="K686" t="s">
        <v>697</v>
      </c>
      <c r="L686">
        <v>1191</v>
      </c>
      <c r="N686">
        <v>1013</v>
      </c>
      <c r="O686" t="s">
        <v>695</v>
      </c>
      <c r="P686" t="s">
        <v>695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296</v>
      </c>
      <c r="AT686">
        <v>0.52</v>
      </c>
      <c r="AU686" t="s">
        <v>296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781</v>
      </c>
      <c r="J687" t="s">
        <v>782</v>
      </c>
      <c r="K687" t="s">
        <v>783</v>
      </c>
      <c r="L687">
        <v>1368</v>
      </c>
      <c r="N687">
        <v>1011</v>
      </c>
      <c r="O687" t="s">
        <v>701</v>
      </c>
      <c r="P687" t="s">
        <v>701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296</v>
      </c>
      <c r="AT687">
        <v>0.31</v>
      </c>
      <c r="AU687" t="s">
        <v>296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237</v>
      </c>
      <c r="J688" t="s">
        <v>238</v>
      </c>
      <c r="K688" t="s">
        <v>239</v>
      </c>
      <c r="L688">
        <v>1368</v>
      </c>
      <c r="N688">
        <v>1011</v>
      </c>
      <c r="O688" t="s">
        <v>701</v>
      </c>
      <c r="P688" t="s">
        <v>701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296</v>
      </c>
      <c r="AT688">
        <v>0.46</v>
      </c>
      <c r="AU688" t="s">
        <v>296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795</v>
      </c>
      <c r="J689" t="s">
        <v>796</v>
      </c>
      <c r="K689" t="s">
        <v>797</v>
      </c>
      <c r="L689">
        <v>1368</v>
      </c>
      <c r="N689">
        <v>1011</v>
      </c>
      <c r="O689" t="s">
        <v>701</v>
      </c>
      <c r="P689" t="s">
        <v>701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296</v>
      </c>
      <c r="AT689">
        <v>0.21</v>
      </c>
      <c r="AU689" t="s">
        <v>296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742</v>
      </c>
      <c r="J690" t="s">
        <v>743</v>
      </c>
      <c r="K690" t="s">
        <v>744</v>
      </c>
      <c r="L690">
        <v>1368</v>
      </c>
      <c r="N690">
        <v>1011</v>
      </c>
      <c r="O690" t="s">
        <v>701</v>
      </c>
      <c r="P690" t="s">
        <v>701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296</v>
      </c>
      <c r="AT690">
        <v>0.1</v>
      </c>
      <c r="AU690" t="s">
        <v>296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705</v>
      </c>
      <c r="J691" t="s">
        <v>706</v>
      </c>
      <c r="K691" t="s">
        <v>707</v>
      </c>
      <c r="L691">
        <v>1368</v>
      </c>
      <c r="N691">
        <v>1011</v>
      </c>
      <c r="O691" t="s">
        <v>701</v>
      </c>
      <c r="P691" t="s">
        <v>701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296</v>
      </c>
      <c r="AT691">
        <v>0.1</v>
      </c>
      <c r="AU691" t="s">
        <v>296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77</v>
      </c>
      <c r="J692" t="s">
        <v>78</v>
      </c>
      <c r="K692" t="s">
        <v>79</v>
      </c>
      <c r="L692">
        <v>1339</v>
      </c>
      <c r="N692">
        <v>1007</v>
      </c>
      <c r="O692" t="s">
        <v>320</v>
      </c>
      <c r="P692" t="s">
        <v>320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296</v>
      </c>
      <c r="AT692">
        <v>0.10199999999999999</v>
      </c>
      <c r="AU692" t="s">
        <v>296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8</v>
      </c>
      <c r="J693" t="s">
        <v>9</v>
      </c>
      <c r="K693" t="s">
        <v>10</v>
      </c>
      <c r="L693">
        <v>1348</v>
      </c>
      <c r="N693">
        <v>1009</v>
      </c>
      <c r="O693" t="s">
        <v>352</v>
      </c>
      <c r="P693" t="s">
        <v>352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296</v>
      </c>
      <c r="AT693">
        <v>4.4000000000000002E-4</v>
      </c>
      <c r="AU693" t="s">
        <v>296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240</v>
      </c>
      <c r="J694" t="s">
        <v>241</v>
      </c>
      <c r="K694" t="s">
        <v>242</v>
      </c>
      <c r="L694">
        <v>1327</v>
      </c>
      <c r="N694">
        <v>1005</v>
      </c>
      <c r="O694" t="s">
        <v>126</v>
      </c>
      <c r="P694" t="s">
        <v>126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296</v>
      </c>
      <c r="AT694">
        <v>2.0299999999999998</v>
      </c>
      <c r="AU694" t="s">
        <v>296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243</v>
      </c>
      <c r="J695" t="s">
        <v>244</v>
      </c>
      <c r="K695" t="s">
        <v>245</v>
      </c>
      <c r="L695">
        <v>1348</v>
      </c>
      <c r="N695">
        <v>1009</v>
      </c>
      <c r="O695" t="s">
        <v>352</v>
      </c>
      <c r="P695" t="s">
        <v>352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296</v>
      </c>
      <c r="AT695">
        <v>6.4000000000000005E-4</v>
      </c>
      <c r="AU695" t="s">
        <v>296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246</v>
      </c>
      <c r="J696" t="s">
        <v>247</v>
      </c>
      <c r="K696" t="s">
        <v>248</v>
      </c>
      <c r="L696">
        <v>1348</v>
      </c>
      <c r="N696">
        <v>1009</v>
      </c>
      <c r="O696" t="s">
        <v>352</v>
      </c>
      <c r="P696" t="s">
        <v>352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296</v>
      </c>
      <c r="AT696">
        <v>1.2999999999999999E-3</v>
      </c>
      <c r="AU696" t="s">
        <v>296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249</v>
      </c>
      <c r="J697" t="s">
        <v>250</v>
      </c>
      <c r="K697" t="s">
        <v>251</v>
      </c>
      <c r="L697">
        <v>1339</v>
      </c>
      <c r="N697">
        <v>1007</v>
      </c>
      <c r="O697" t="s">
        <v>320</v>
      </c>
      <c r="P697" t="s">
        <v>320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296</v>
      </c>
      <c r="AT697">
        <v>0.01</v>
      </c>
      <c r="AU697" t="s">
        <v>296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252</v>
      </c>
      <c r="J698" t="s">
        <v>253</v>
      </c>
      <c r="K698" t="s">
        <v>254</v>
      </c>
      <c r="L698">
        <v>1339</v>
      </c>
      <c r="N698">
        <v>1007</v>
      </c>
      <c r="O698" t="s">
        <v>320</v>
      </c>
      <c r="P698" t="s">
        <v>320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296</v>
      </c>
      <c r="AT698">
        <v>0.01</v>
      </c>
      <c r="AU698" t="s">
        <v>296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255</v>
      </c>
      <c r="J699" t="s">
        <v>256</v>
      </c>
      <c r="K699" t="s">
        <v>257</v>
      </c>
      <c r="L699">
        <v>1327</v>
      </c>
      <c r="N699">
        <v>1005</v>
      </c>
      <c r="O699" t="s">
        <v>126</v>
      </c>
      <c r="P699" t="s">
        <v>126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296</v>
      </c>
      <c r="AT699">
        <v>1.02</v>
      </c>
      <c r="AU699" t="s">
        <v>296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235</v>
      </c>
      <c r="J700" t="s">
        <v>296</v>
      </c>
      <c r="K700" t="s">
        <v>236</v>
      </c>
      <c r="L700">
        <v>1191</v>
      </c>
      <c r="N700">
        <v>1013</v>
      </c>
      <c r="O700" t="s">
        <v>695</v>
      </c>
      <c r="P700" t="s">
        <v>695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296</v>
      </c>
      <c r="AT700">
        <v>9.31</v>
      </c>
      <c r="AU700" t="s">
        <v>296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696</v>
      </c>
      <c r="J701" t="s">
        <v>296</v>
      </c>
      <c r="K701" t="s">
        <v>697</v>
      </c>
      <c r="L701">
        <v>1191</v>
      </c>
      <c r="N701">
        <v>1013</v>
      </c>
      <c r="O701" t="s">
        <v>695</v>
      </c>
      <c r="P701" t="s">
        <v>695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296</v>
      </c>
      <c r="AT701">
        <v>0.52</v>
      </c>
      <c r="AU701" t="s">
        <v>296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781</v>
      </c>
      <c r="J702" t="s">
        <v>782</v>
      </c>
      <c r="K702" t="s">
        <v>783</v>
      </c>
      <c r="L702">
        <v>1368</v>
      </c>
      <c r="N702">
        <v>1011</v>
      </c>
      <c r="O702" t="s">
        <v>701</v>
      </c>
      <c r="P702" t="s">
        <v>701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296</v>
      </c>
      <c r="AT702">
        <v>0.31</v>
      </c>
      <c r="AU702" t="s">
        <v>296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237</v>
      </c>
      <c r="J703" t="s">
        <v>238</v>
      </c>
      <c r="K703" t="s">
        <v>239</v>
      </c>
      <c r="L703">
        <v>1368</v>
      </c>
      <c r="N703">
        <v>1011</v>
      </c>
      <c r="O703" t="s">
        <v>701</v>
      </c>
      <c r="P703" t="s">
        <v>701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296</v>
      </c>
      <c r="AT703">
        <v>0.46</v>
      </c>
      <c r="AU703" t="s">
        <v>296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795</v>
      </c>
      <c r="J704" t="s">
        <v>796</v>
      </c>
      <c r="K704" t="s">
        <v>797</v>
      </c>
      <c r="L704">
        <v>1368</v>
      </c>
      <c r="N704">
        <v>1011</v>
      </c>
      <c r="O704" t="s">
        <v>701</v>
      </c>
      <c r="P704" t="s">
        <v>701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296</v>
      </c>
      <c r="AT704">
        <v>0.21</v>
      </c>
      <c r="AU704" t="s">
        <v>296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742</v>
      </c>
      <c r="J705" t="s">
        <v>743</v>
      </c>
      <c r="K705" t="s">
        <v>744</v>
      </c>
      <c r="L705">
        <v>1368</v>
      </c>
      <c r="N705">
        <v>1011</v>
      </c>
      <c r="O705" t="s">
        <v>701</v>
      </c>
      <c r="P705" t="s">
        <v>701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296</v>
      </c>
      <c r="AT705">
        <v>0.1</v>
      </c>
      <c r="AU705" t="s">
        <v>296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705</v>
      </c>
      <c r="J706" t="s">
        <v>706</v>
      </c>
      <c r="K706" t="s">
        <v>707</v>
      </c>
      <c r="L706">
        <v>1368</v>
      </c>
      <c r="N706">
        <v>1011</v>
      </c>
      <c r="O706" t="s">
        <v>701</v>
      </c>
      <c r="P706" t="s">
        <v>701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296</v>
      </c>
      <c r="AT706">
        <v>0.1</v>
      </c>
      <c r="AU706" t="s">
        <v>296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77</v>
      </c>
      <c r="J707" t="s">
        <v>78</v>
      </c>
      <c r="K707" t="s">
        <v>79</v>
      </c>
      <c r="L707">
        <v>1339</v>
      </c>
      <c r="N707">
        <v>1007</v>
      </c>
      <c r="O707" t="s">
        <v>320</v>
      </c>
      <c r="P707" t="s">
        <v>320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296</v>
      </c>
      <c r="AT707">
        <v>0.10199999999999999</v>
      </c>
      <c r="AU707" t="s">
        <v>296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8</v>
      </c>
      <c r="J708" t="s">
        <v>9</v>
      </c>
      <c r="K708" t="s">
        <v>10</v>
      </c>
      <c r="L708">
        <v>1348</v>
      </c>
      <c r="N708">
        <v>1009</v>
      </c>
      <c r="O708" t="s">
        <v>352</v>
      </c>
      <c r="P708" t="s">
        <v>352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296</v>
      </c>
      <c r="AT708">
        <v>4.4000000000000002E-4</v>
      </c>
      <c r="AU708" t="s">
        <v>296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240</v>
      </c>
      <c r="J709" t="s">
        <v>241</v>
      </c>
      <c r="K709" t="s">
        <v>242</v>
      </c>
      <c r="L709">
        <v>1327</v>
      </c>
      <c r="N709">
        <v>1005</v>
      </c>
      <c r="O709" t="s">
        <v>126</v>
      </c>
      <c r="P709" t="s">
        <v>126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296</v>
      </c>
      <c r="AT709">
        <v>2.0299999999999998</v>
      </c>
      <c r="AU709" t="s">
        <v>296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243</v>
      </c>
      <c r="J710" t="s">
        <v>244</v>
      </c>
      <c r="K710" t="s">
        <v>245</v>
      </c>
      <c r="L710">
        <v>1348</v>
      </c>
      <c r="N710">
        <v>1009</v>
      </c>
      <c r="O710" t="s">
        <v>352</v>
      </c>
      <c r="P710" t="s">
        <v>352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296</v>
      </c>
      <c r="AT710">
        <v>6.4000000000000005E-4</v>
      </c>
      <c r="AU710" t="s">
        <v>296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246</v>
      </c>
      <c r="J711" t="s">
        <v>247</v>
      </c>
      <c r="K711" t="s">
        <v>248</v>
      </c>
      <c r="L711">
        <v>1348</v>
      </c>
      <c r="N711">
        <v>1009</v>
      </c>
      <c r="O711" t="s">
        <v>352</v>
      </c>
      <c r="P711" t="s">
        <v>352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296</v>
      </c>
      <c r="AT711">
        <v>1.2999999999999999E-3</v>
      </c>
      <c r="AU711" t="s">
        <v>296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249</v>
      </c>
      <c r="J712" t="s">
        <v>250</v>
      </c>
      <c r="K712" t="s">
        <v>251</v>
      </c>
      <c r="L712">
        <v>1339</v>
      </c>
      <c r="N712">
        <v>1007</v>
      </c>
      <c r="O712" t="s">
        <v>320</v>
      </c>
      <c r="P712" t="s">
        <v>320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296</v>
      </c>
      <c r="AT712">
        <v>0.01</v>
      </c>
      <c r="AU712" t="s">
        <v>296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252</v>
      </c>
      <c r="J713" t="s">
        <v>253</v>
      </c>
      <c r="K713" t="s">
        <v>254</v>
      </c>
      <c r="L713">
        <v>1339</v>
      </c>
      <c r="N713">
        <v>1007</v>
      </c>
      <c r="O713" t="s">
        <v>320</v>
      </c>
      <c r="P713" t="s">
        <v>320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296</v>
      </c>
      <c r="AT713">
        <v>0.01</v>
      </c>
      <c r="AU713" t="s">
        <v>296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255</v>
      </c>
      <c r="J714" t="s">
        <v>256</v>
      </c>
      <c r="K714" t="s">
        <v>257</v>
      </c>
      <c r="L714">
        <v>1327</v>
      </c>
      <c r="N714">
        <v>1005</v>
      </c>
      <c r="O714" t="s">
        <v>126</v>
      </c>
      <c r="P714" t="s">
        <v>126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296</v>
      </c>
      <c r="AT714">
        <v>1.02</v>
      </c>
      <c r="AU714" t="s">
        <v>296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258</v>
      </c>
      <c r="J715" t="s">
        <v>296</v>
      </c>
      <c r="K715" t="s">
        <v>259</v>
      </c>
      <c r="L715">
        <v>1191</v>
      </c>
      <c r="N715">
        <v>1013</v>
      </c>
      <c r="O715" t="s">
        <v>695</v>
      </c>
      <c r="P715" t="s">
        <v>695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296</v>
      </c>
      <c r="AT715">
        <v>40.590000000000003</v>
      </c>
      <c r="AU715" t="s">
        <v>296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696</v>
      </c>
      <c r="J716" t="s">
        <v>296</v>
      </c>
      <c r="K716" t="s">
        <v>697</v>
      </c>
      <c r="L716">
        <v>1191</v>
      </c>
      <c r="N716">
        <v>1013</v>
      </c>
      <c r="O716" t="s">
        <v>695</v>
      </c>
      <c r="P716" t="s">
        <v>695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296</v>
      </c>
      <c r="AT716">
        <v>0.04</v>
      </c>
      <c r="AU716" t="s">
        <v>296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260</v>
      </c>
      <c r="J717" t="s">
        <v>261</v>
      </c>
      <c r="K717" t="s">
        <v>262</v>
      </c>
      <c r="L717">
        <v>1368</v>
      </c>
      <c r="N717">
        <v>1011</v>
      </c>
      <c r="O717" t="s">
        <v>701</v>
      </c>
      <c r="P717" t="s">
        <v>701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296</v>
      </c>
      <c r="AT717">
        <v>0.01</v>
      </c>
      <c r="AU717" t="s">
        <v>296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795</v>
      </c>
      <c r="J718" t="s">
        <v>796</v>
      </c>
      <c r="K718" t="s">
        <v>797</v>
      </c>
      <c r="L718">
        <v>1368</v>
      </c>
      <c r="N718">
        <v>1011</v>
      </c>
      <c r="O718" t="s">
        <v>701</v>
      </c>
      <c r="P718" t="s">
        <v>701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296</v>
      </c>
      <c r="AT718">
        <v>0.03</v>
      </c>
      <c r="AU718" t="s">
        <v>296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263</v>
      </c>
      <c r="J719" t="s">
        <v>264</v>
      </c>
      <c r="K719" t="s">
        <v>265</v>
      </c>
      <c r="L719">
        <v>1346</v>
      </c>
      <c r="N719">
        <v>1009</v>
      </c>
      <c r="O719" t="s">
        <v>751</v>
      </c>
      <c r="P719" t="s">
        <v>751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296</v>
      </c>
      <c r="AT719">
        <v>0.3</v>
      </c>
      <c r="AU719" t="s">
        <v>296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266</v>
      </c>
      <c r="J720" t="s">
        <v>267</v>
      </c>
      <c r="K720" t="s">
        <v>268</v>
      </c>
      <c r="L720">
        <v>1346</v>
      </c>
      <c r="N720">
        <v>1009</v>
      </c>
      <c r="O720" t="s">
        <v>751</v>
      </c>
      <c r="P720" t="s">
        <v>751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296</v>
      </c>
      <c r="AT720">
        <v>2.7</v>
      </c>
      <c r="AU720" t="s">
        <v>296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258</v>
      </c>
      <c r="J721" t="s">
        <v>296</v>
      </c>
      <c r="K721" t="s">
        <v>259</v>
      </c>
      <c r="L721">
        <v>1191</v>
      </c>
      <c r="N721">
        <v>1013</v>
      </c>
      <c r="O721" t="s">
        <v>695</v>
      </c>
      <c r="P721" t="s">
        <v>695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296</v>
      </c>
      <c r="AT721">
        <v>40.590000000000003</v>
      </c>
      <c r="AU721" t="s">
        <v>296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696</v>
      </c>
      <c r="J722" t="s">
        <v>296</v>
      </c>
      <c r="K722" t="s">
        <v>697</v>
      </c>
      <c r="L722">
        <v>1191</v>
      </c>
      <c r="N722">
        <v>1013</v>
      </c>
      <c r="O722" t="s">
        <v>695</v>
      </c>
      <c r="P722" t="s">
        <v>695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296</v>
      </c>
      <c r="AT722">
        <v>0.04</v>
      </c>
      <c r="AU722" t="s">
        <v>296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260</v>
      </c>
      <c r="J723" t="s">
        <v>261</v>
      </c>
      <c r="K723" t="s">
        <v>262</v>
      </c>
      <c r="L723">
        <v>1368</v>
      </c>
      <c r="N723">
        <v>1011</v>
      </c>
      <c r="O723" t="s">
        <v>701</v>
      </c>
      <c r="P723" t="s">
        <v>701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296</v>
      </c>
      <c r="AT723">
        <v>0.01</v>
      </c>
      <c r="AU723" t="s">
        <v>296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795</v>
      </c>
      <c r="J724" t="s">
        <v>796</v>
      </c>
      <c r="K724" t="s">
        <v>797</v>
      </c>
      <c r="L724">
        <v>1368</v>
      </c>
      <c r="N724">
        <v>1011</v>
      </c>
      <c r="O724" t="s">
        <v>701</v>
      </c>
      <c r="P724" t="s">
        <v>701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296</v>
      </c>
      <c r="AT724">
        <v>0.03</v>
      </c>
      <c r="AU724" t="s">
        <v>296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263</v>
      </c>
      <c r="J725" t="s">
        <v>264</v>
      </c>
      <c r="K725" t="s">
        <v>265</v>
      </c>
      <c r="L725">
        <v>1346</v>
      </c>
      <c r="N725">
        <v>1009</v>
      </c>
      <c r="O725" t="s">
        <v>751</v>
      </c>
      <c r="P725" t="s">
        <v>751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296</v>
      </c>
      <c r="AT725">
        <v>0.3</v>
      </c>
      <c r="AU725" t="s">
        <v>296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266</v>
      </c>
      <c r="J726" t="s">
        <v>267</v>
      </c>
      <c r="K726" t="s">
        <v>268</v>
      </c>
      <c r="L726">
        <v>1346</v>
      </c>
      <c r="N726">
        <v>1009</v>
      </c>
      <c r="O726" t="s">
        <v>751</v>
      </c>
      <c r="P726" t="s">
        <v>751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296</v>
      </c>
      <c r="AT726">
        <v>2.7</v>
      </c>
      <c r="AU726" t="s">
        <v>296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269</v>
      </c>
      <c r="J727" t="s">
        <v>296</v>
      </c>
      <c r="K727" t="s">
        <v>270</v>
      </c>
      <c r="L727">
        <v>1191</v>
      </c>
      <c r="N727">
        <v>1013</v>
      </c>
      <c r="O727" t="s">
        <v>695</v>
      </c>
      <c r="P727" t="s">
        <v>695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296</v>
      </c>
      <c r="AT727">
        <v>462.91</v>
      </c>
      <c r="AU727" t="s">
        <v>603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271</v>
      </c>
      <c r="J728" t="s">
        <v>296</v>
      </c>
      <c r="K728" t="s">
        <v>272</v>
      </c>
      <c r="L728">
        <v>1191</v>
      </c>
      <c r="N728">
        <v>1013</v>
      </c>
      <c r="O728" t="s">
        <v>695</v>
      </c>
      <c r="P728" t="s">
        <v>695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296</v>
      </c>
      <c r="AT728">
        <v>198.39</v>
      </c>
      <c r="AU728" t="s">
        <v>603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269</v>
      </c>
      <c r="J729" t="s">
        <v>296</v>
      </c>
      <c r="K729" t="s">
        <v>270</v>
      </c>
      <c r="L729">
        <v>1191</v>
      </c>
      <c r="N729">
        <v>1013</v>
      </c>
      <c r="O729" t="s">
        <v>695</v>
      </c>
      <c r="P729" t="s">
        <v>695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296</v>
      </c>
      <c r="AT729">
        <v>462.91</v>
      </c>
      <c r="AU729" t="s">
        <v>603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271</v>
      </c>
      <c r="J730" t="s">
        <v>296</v>
      </c>
      <c r="K730" t="s">
        <v>272</v>
      </c>
      <c r="L730">
        <v>1191</v>
      </c>
      <c r="N730">
        <v>1013</v>
      </c>
      <c r="O730" t="s">
        <v>695</v>
      </c>
      <c r="P730" t="s">
        <v>695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296</v>
      </c>
      <c r="AT730">
        <v>198.39</v>
      </c>
      <c r="AU730" t="s">
        <v>603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693</v>
      </c>
      <c r="J1" t="s">
        <v>296</v>
      </c>
      <c r="K1" t="s">
        <v>694</v>
      </c>
      <c r="L1">
        <v>1191</v>
      </c>
      <c r="N1">
        <v>1013</v>
      </c>
      <c r="O1" t="s">
        <v>695</v>
      </c>
      <c r="P1" t="s">
        <v>695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296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696</v>
      </c>
      <c r="J2" t="s">
        <v>296</v>
      </c>
      <c r="K2" t="s">
        <v>697</v>
      </c>
      <c r="L2">
        <v>1191</v>
      </c>
      <c r="N2">
        <v>1013</v>
      </c>
      <c r="O2" t="s">
        <v>695</v>
      </c>
      <c r="P2" t="s">
        <v>695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296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698</v>
      </c>
      <c r="J3" t="s">
        <v>699</v>
      </c>
      <c r="K3" t="s">
        <v>700</v>
      </c>
      <c r="L3">
        <v>1368</v>
      </c>
      <c r="N3">
        <v>1011</v>
      </c>
      <c r="O3" t="s">
        <v>701</v>
      </c>
      <c r="P3" t="s">
        <v>701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296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702</v>
      </c>
      <c r="J4" t="s">
        <v>703</v>
      </c>
      <c r="K4" t="s">
        <v>704</v>
      </c>
      <c r="L4">
        <v>1368</v>
      </c>
      <c r="N4">
        <v>1011</v>
      </c>
      <c r="O4" t="s">
        <v>701</v>
      </c>
      <c r="P4" t="s">
        <v>701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296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705</v>
      </c>
      <c r="J5" t="s">
        <v>706</v>
      </c>
      <c r="K5" t="s">
        <v>707</v>
      </c>
      <c r="L5">
        <v>1368</v>
      </c>
      <c r="N5">
        <v>1011</v>
      </c>
      <c r="O5" t="s">
        <v>701</v>
      </c>
      <c r="P5" t="s">
        <v>701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296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693</v>
      </c>
      <c r="J6" t="s">
        <v>296</v>
      </c>
      <c r="K6" t="s">
        <v>694</v>
      </c>
      <c r="L6">
        <v>1191</v>
      </c>
      <c r="N6">
        <v>1013</v>
      </c>
      <c r="O6" t="s">
        <v>695</v>
      </c>
      <c r="P6" t="s">
        <v>695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296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696</v>
      </c>
      <c r="J7" t="s">
        <v>296</v>
      </c>
      <c r="K7" t="s">
        <v>697</v>
      </c>
      <c r="L7">
        <v>1191</v>
      </c>
      <c r="N7">
        <v>1013</v>
      </c>
      <c r="O7" t="s">
        <v>695</v>
      </c>
      <c r="P7" t="s">
        <v>695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296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698</v>
      </c>
      <c r="J8" t="s">
        <v>699</v>
      </c>
      <c r="K8" t="s">
        <v>700</v>
      </c>
      <c r="L8">
        <v>1368</v>
      </c>
      <c r="N8">
        <v>1011</v>
      </c>
      <c r="O8" t="s">
        <v>701</v>
      </c>
      <c r="P8" t="s">
        <v>701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296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702</v>
      </c>
      <c r="J9" t="s">
        <v>703</v>
      </c>
      <c r="K9" t="s">
        <v>704</v>
      </c>
      <c r="L9">
        <v>1368</v>
      </c>
      <c r="N9">
        <v>1011</v>
      </c>
      <c r="O9" t="s">
        <v>701</v>
      </c>
      <c r="P9" t="s">
        <v>701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296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705</v>
      </c>
      <c r="J10" t="s">
        <v>706</v>
      </c>
      <c r="K10" t="s">
        <v>707</v>
      </c>
      <c r="L10">
        <v>1368</v>
      </c>
      <c r="N10">
        <v>1011</v>
      </c>
      <c r="O10" t="s">
        <v>701</v>
      </c>
      <c r="P10" t="s">
        <v>701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296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693</v>
      </c>
      <c r="J11" t="s">
        <v>296</v>
      </c>
      <c r="K11" t="s">
        <v>694</v>
      </c>
      <c r="L11">
        <v>1191</v>
      </c>
      <c r="N11">
        <v>1013</v>
      </c>
      <c r="O11" t="s">
        <v>695</v>
      </c>
      <c r="P11" t="s">
        <v>695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296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696</v>
      </c>
      <c r="J12" t="s">
        <v>296</v>
      </c>
      <c r="K12" t="s">
        <v>697</v>
      </c>
      <c r="L12">
        <v>1191</v>
      </c>
      <c r="N12">
        <v>1013</v>
      </c>
      <c r="O12" t="s">
        <v>695</v>
      </c>
      <c r="P12" t="s">
        <v>695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296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698</v>
      </c>
      <c r="J13" t="s">
        <v>699</v>
      </c>
      <c r="K13" t="s">
        <v>700</v>
      </c>
      <c r="L13">
        <v>1368</v>
      </c>
      <c r="N13">
        <v>1011</v>
      </c>
      <c r="O13" t="s">
        <v>701</v>
      </c>
      <c r="P13" t="s">
        <v>701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296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693</v>
      </c>
      <c r="J14" t="s">
        <v>296</v>
      </c>
      <c r="K14" t="s">
        <v>694</v>
      </c>
      <c r="L14">
        <v>1191</v>
      </c>
      <c r="N14">
        <v>1013</v>
      </c>
      <c r="O14" t="s">
        <v>695</v>
      </c>
      <c r="P14" t="s">
        <v>695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296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696</v>
      </c>
      <c r="J15" t="s">
        <v>296</v>
      </c>
      <c r="K15" t="s">
        <v>697</v>
      </c>
      <c r="L15">
        <v>1191</v>
      </c>
      <c r="N15">
        <v>1013</v>
      </c>
      <c r="O15" t="s">
        <v>695</v>
      </c>
      <c r="P15" t="s">
        <v>695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296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698</v>
      </c>
      <c r="J16" t="s">
        <v>699</v>
      </c>
      <c r="K16" t="s">
        <v>700</v>
      </c>
      <c r="L16">
        <v>1368</v>
      </c>
      <c r="N16">
        <v>1011</v>
      </c>
      <c r="O16" t="s">
        <v>701</v>
      </c>
      <c r="P16" t="s">
        <v>701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296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693</v>
      </c>
      <c r="J17" t="s">
        <v>296</v>
      </c>
      <c r="K17" t="s">
        <v>694</v>
      </c>
      <c r="L17">
        <v>1191</v>
      </c>
      <c r="N17">
        <v>1013</v>
      </c>
      <c r="O17" t="s">
        <v>695</v>
      </c>
      <c r="P17" t="s">
        <v>695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296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696</v>
      </c>
      <c r="J18" t="s">
        <v>296</v>
      </c>
      <c r="K18" t="s">
        <v>697</v>
      </c>
      <c r="L18">
        <v>1191</v>
      </c>
      <c r="N18">
        <v>1013</v>
      </c>
      <c r="O18" t="s">
        <v>695</v>
      </c>
      <c r="P18" t="s">
        <v>695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296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698</v>
      </c>
      <c r="J19" t="s">
        <v>699</v>
      </c>
      <c r="K19" t="s">
        <v>700</v>
      </c>
      <c r="L19">
        <v>1368</v>
      </c>
      <c r="N19">
        <v>1011</v>
      </c>
      <c r="O19" t="s">
        <v>701</v>
      </c>
      <c r="P19" t="s">
        <v>701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296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702</v>
      </c>
      <c r="J20" t="s">
        <v>703</v>
      </c>
      <c r="K20" t="s">
        <v>704</v>
      </c>
      <c r="L20">
        <v>1368</v>
      </c>
      <c r="N20">
        <v>1011</v>
      </c>
      <c r="O20" t="s">
        <v>701</v>
      </c>
      <c r="P20" t="s">
        <v>701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296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705</v>
      </c>
      <c r="J21" t="s">
        <v>706</v>
      </c>
      <c r="K21" t="s">
        <v>707</v>
      </c>
      <c r="L21">
        <v>1368</v>
      </c>
      <c r="N21">
        <v>1011</v>
      </c>
      <c r="O21" t="s">
        <v>701</v>
      </c>
      <c r="P21" t="s">
        <v>701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296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693</v>
      </c>
      <c r="J22" t="s">
        <v>296</v>
      </c>
      <c r="K22" t="s">
        <v>694</v>
      </c>
      <c r="L22">
        <v>1191</v>
      </c>
      <c r="N22">
        <v>1013</v>
      </c>
      <c r="O22" t="s">
        <v>695</v>
      </c>
      <c r="P22" t="s">
        <v>695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296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696</v>
      </c>
      <c r="J23" t="s">
        <v>296</v>
      </c>
      <c r="K23" t="s">
        <v>697</v>
      </c>
      <c r="L23">
        <v>1191</v>
      </c>
      <c r="N23">
        <v>1013</v>
      </c>
      <c r="O23" t="s">
        <v>695</v>
      </c>
      <c r="P23" t="s">
        <v>695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296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698</v>
      </c>
      <c r="J24" t="s">
        <v>699</v>
      </c>
      <c r="K24" t="s">
        <v>700</v>
      </c>
      <c r="L24">
        <v>1368</v>
      </c>
      <c r="N24">
        <v>1011</v>
      </c>
      <c r="O24" t="s">
        <v>701</v>
      </c>
      <c r="P24" t="s">
        <v>701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296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702</v>
      </c>
      <c r="J25" t="s">
        <v>703</v>
      </c>
      <c r="K25" t="s">
        <v>704</v>
      </c>
      <c r="L25">
        <v>1368</v>
      </c>
      <c r="N25">
        <v>1011</v>
      </c>
      <c r="O25" t="s">
        <v>701</v>
      </c>
      <c r="P25" t="s">
        <v>701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296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705</v>
      </c>
      <c r="J26" t="s">
        <v>706</v>
      </c>
      <c r="K26" t="s">
        <v>707</v>
      </c>
      <c r="L26">
        <v>1368</v>
      </c>
      <c r="N26">
        <v>1011</v>
      </c>
      <c r="O26" t="s">
        <v>701</v>
      </c>
      <c r="P26" t="s">
        <v>701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296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708</v>
      </c>
      <c r="J27" t="s">
        <v>296</v>
      </c>
      <c r="K27" t="s">
        <v>709</v>
      </c>
      <c r="L27">
        <v>1191</v>
      </c>
      <c r="N27">
        <v>1013</v>
      </c>
      <c r="O27" t="s">
        <v>695</v>
      </c>
      <c r="P27" t="s">
        <v>695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343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696</v>
      </c>
      <c r="J28" t="s">
        <v>296</v>
      </c>
      <c r="K28" t="s">
        <v>697</v>
      </c>
      <c r="L28">
        <v>1191</v>
      </c>
      <c r="N28">
        <v>1013</v>
      </c>
      <c r="O28" t="s">
        <v>695</v>
      </c>
      <c r="P28" t="s">
        <v>695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343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710</v>
      </c>
      <c r="J29" t="s">
        <v>711</v>
      </c>
      <c r="K29" t="s">
        <v>712</v>
      </c>
      <c r="L29">
        <v>1368</v>
      </c>
      <c r="N29">
        <v>1011</v>
      </c>
      <c r="O29" t="s">
        <v>701</v>
      </c>
      <c r="P29" t="s">
        <v>701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343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713</v>
      </c>
      <c r="J30" t="s">
        <v>714</v>
      </c>
      <c r="K30" t="s">
        <v>715</v>
      </c>
      <c r="L30">
        <v>1368</v>
      </c>
      <c r="N30">
        <v>1011</v>
      </c>
      <c r="O30" t="s">
        <v>701</v>
      </c>
      <c r="P30" t="s">
        <v>701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343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716</v>
      </c>
      <c r="J31" t="s">
        <v>717</v>
      </c>
      <c r="K31" t="s">
        <v>718</v>
      </c>
      <c r="L31">
        <v>1348</v>
      </c>
      <c r="N31">
        <v>1009</v>
      </c>
      <c r="O31" t="s">
        <v>352</v>
      </c>
      <c r="P31" t="s">
        <v>352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342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708</v>
      </c>
      <c r="J32" t="s">
        <v>296</v>
      </c>
      <c r="K32" t="s">
        <v>709</v>
      </c>
      <c r="L32">
        <v>1191</v>
      </c>
      <c r="N32">
        <v>1013</v>
      </c>
      <c r="O32" t="s">
        <v>695</v>
      </c>
      <c r="P32" t="s">
        <v>695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343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696</v>
      </c>
      <c r="J33" t="s">
        <v>296</v>
      </c>
      <c r="K33" t="s">
        <v>697</v>
      </c>
      <c r="L33">
        <v>1191</v>
      </c>
      <c r="N33">
        <v>1013</v>
      </c>
      <c r="O33" t="s">
        <v>695</v>
      </c>
      <c r="P33" t="s">
        <v>695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343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710</v>
      </c>
      <c r="J34" t="s">
        <v>711</v>
      </c>
      <c r="K34" t="s">
        <v>712</v>
      </c>
      <c r="L34">
        <v>1368</v>
      </c>
      <c r="N34">
        <v>1011</v>
      </c>
      <c r="O34" t="s">
        <v>701</v>
      </c>
      <c r="P34" t="s">
        <v>701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343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713</v>
      </c>
      <c r="J35" t="s">
        <v>714</v>
      </c>
      <c r="K35" t="s">
        <v>715</v>
      </c>
      <c r="L35">
        <v>1368</v>
      </c>
      <c r="N35">
        <v>1011</v>
      </c>
      <c r="O35" t="s">
        <v>701</v>
      </c>
      <c r="P35" t="s">
        <v>701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343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716</v>
      </c>
      <c r="J36" t="s">
        <v>717</v>
      </c>
      <c r="K36" t="s">
        <v>718</v>
      </c>
      <c r="L36">
        <v>1348</v>
      </c>
      <c r="N36">
        <v>1009</v>
      </c>
      <c r="O36" t="s">
        <v>352</v>
      </c>
      <c r="P36" t="s">
        <v>352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342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708</v>
      </c>
      <c r="J37" t="s">
        <v>296</v>
      </c>
      <c r="K37" t="s">
        <v>709</v>
      </c>
      <c r="L37">
        <v>1191</v>
      </c>
      <c r="N37">
        <v>1013</v>
      </c>
      <c r="O37" t="s">
        <v>695</v>
      </c>
      <c r="P37" t="s">
        <v>695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343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696</v>
      </c>
      <c r="J38" t="s">
        <v>296</v>
      </c>
      <c r="K38" t="s">
        <v>697</v>
      </c>
      <c r="L38">
        <v>1191</v>
      </c>
      <c r="N38">
        <v>1013</v>
      </c>
      <c r="O38" t="s">
        <v>695</v>
      </c>
      <c r="P38" t="s">
        <v>695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343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710</v>
      </c>
      <c r="J39" t="s">
        <v>711</v>
      </c>
      <c r="K39" t="s">
        <v>712</v>
      </c>
      <c r="L39">
        <v>1368</v>
      </c>
      <c r="N39">
        <v>1011</v>
      </c>
      <c r="O39" t="s">
        <v>701</v>
      </c>
      <c r="P39" t="s">
        <v>701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343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713</v>
      </c>
      <c r="J40" t="s">
        <v>714</v>
      </c>
      <c r="K40" t="s">
        <v>715</v>
      </c>
      <c r="L40">
        <v>1368</v>
      </c>
      <c r="N40">
        <v>1011</v>
      </c>
      <c r="O40" t="s">
        <v>701</v>
      </c>
      <c r="P40" t="s">
        <v>701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343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719</v>
      </c>
      <c r="J41" t="s">
        <v>720</v>
      </c>
      <c r="K41" t="s">
        <v>721</v>
      </c>
      <c r="L41">
        <v>1348</v>
      </c>
      <c r="N41">
        <v>1009</v>
      </c>
      <c r="O41" t="s">
        <v>352</v>
      </c>
      <c r="P41" t="s">
        <v>352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342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708</v>
      </c>
      <c r="J42" t="s">
        <v>296</v>
      </c>
      <c r="K42" t="s">
        <v>709</v>
      </c>
      <c r="L42">
        <v>1191</v>
      </c>
      <c r="N42">
        <v>1013</v>
      </c>
      <c r="O42" t="s">
        <v>695</v>
      </c>
      <c r="P42" t="s">
        <v>695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343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696</v>
      </c>
      <c r="J43" t="s">
        <v>296</v>
      </c>
      <c r="K43" t="s">
        <v>697</v>
      </c>
      <c r="L43">
        <v>1191</v>
      </c>
      <c r="N43">
        <v>1013</v>
      </c>
      <c r="O43" t="s">
        <v>695</v>
      </c>
      <c r="P43" t="s">
        <v>695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343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710</v>
      </c>
      <c r="J44" t="s">
        <v>711</v>
      </c>
      <c r="K44" t="s">
        <v>712</v>
      </c>
      <c r="L44">
        <v>1368</v>
      </c>
      <c r="N44">
        <v>1011</v>
      </c>
      <c r="O44" t="s">
        <v>701</v>
      </c>
      <c r="P44" t="s">
        <v>701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343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713</v>
      </c>
      <c r="J45" t="s">
        <v>714</v>
      </c>
      <c r="K45" t="s">
        <v>715</v>
      </c>
      <c r="L45">
        <v>1368</v>
      </c>
      <c r="N45">
        <v>1011</v>
      </c>
      <c r="O45" t="s">
        <v>701</v>
      </c>
      <c r="P45" t="s">
        <v>701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343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719</v>
      </c>
      <c r="J46" t="s">
        <v>720</v>
      </c>
      <c r="K46" t="s">
        <v>721</v>
      </c>
      <c r="L46">
        <v>1348</v>
      </c>
      <c r="N46">
        <v>1009</v>
      </c>
      <c r="O46" t="s">
        <v>352</v>
      </c>
      <c r="P46" t="s">
        <v>352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342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722</v>
      </c>
      <c r="J47" t="s">
        <v>296</v>
      </c>
      <c r="K47" t="s">
        <v>723</v>
      </c>
      <c r="L47">
        <v>1191</v>
      </c>
      <c r="N47">
        <v>1013</v>
      </c>
      <c r="O47" t="s">
        <v>695</v>
      </c>
      <c r="P47" t="s">
        <v>695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355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696</v>
      </c>
      <c r="J48" t="s">
        <v>296</v>
      </c>
      <c r="K48" t="s">
        <v>697</v>
      </c>
      <c r="L48">
        <v>1191</v>
      </c>
      <c r="N48">
        <v>1013</v>
      </c>
      <c r="O48" t="s">
        <v>695</v>
      </c>
      <c r="P48" t="s">
        <v>695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355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724</v>
      </c>
      <c r="J49" t="s">
        <v>725</v>
      </c>
      <c r="K49" t="s">
        <v>726</v>
      </c>
      <c r="L49">
        <v>1368</v>
      </c>
      <c r="N49">
        <v>1011</v>
      </c>
      <c r="O49" t="s">
        <v>701</v>
      </c>
      <c r="P49" t="s">
        <v>701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355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727</v>
      </c>
      <c r="J50" t="s">
        <v>728</v>
      </c>
      <c r="K50" t="s">
        <v>729</v>
      </c>
      <c r="L50">
        <v>1368</v>
      </c>
      <c r="N50">
        <v>1011</v>
      </c>
      <c r="O50" t="s">
        <v>701</v>
      </c>
      <c r="P50" t="s">
        <v>701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355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730</v>
      </c>
      <c r="J51" t="s">
        <v>731</v>
      </c>
      <c r="K51" t="s">
        <v>732</v>
      </c>
      <c r="L51">
        <v>1368</v>
      </c>
      <c r="N51">
        <v>1011</v>
      </c>
      <c r="O51" t="s">
        <v>701</v>
      </c>
      <c r="P51" t="s">
        <v>701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355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733</v>
      </c>
      <c r="J52" t="s">
        <v>734</v>
      </c>
      <c r="K52" t="s">
        <v>735</v>
      </c>
      <c r="L52">
        <v>1368</v>
      </c>
      <c r="N52">
        <v>1011</v>
      </c>
      <c r="O52" t="s">
        <v>701</v>
      </c>
      <c r="P52" t="s">
        <v>701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355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736</v>
      </c>
      <c r="J53" t="s">
        <v>737</v>
      </c>
      <c r="K53" t="s">
        <v>738</v>
      </c>
      <c r="L53">
        <v>1368</v>
      </c>
      <c r="N53">
        <v>1011</v>
      </c>
      <c r="O53" t="s">
        <v>701</v>
      </c>
      <c r="P53" t="s">
        <v>701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355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739</v>
      </c>
      <c r="J54" t="s">
        <v>740</v>
      </c>
      <c r="K54" t="s">
        <v>741</v>
      </c>
      <c r="L54">
        <v>1368</v>
      </c>
      <c r="N54">
        <v>1011</v>
      </c>
      <c r="O54" t="s">
        <v>701</v>
      </c>
      <c r="P54" t="s">
        <v>701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355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742</v>
      </c>
      <c r="J55" t="s">
        <v>743</v>
      </c>
      <c r="K55" t="s">
        <v>744</v>
      </c>
      <c r="L55">
        <v>1368</v>
      </c>
      <c r="N55">
        <v>1011</v>
      </c>
      <c r="O55" t="s">
        <v>701</v>
      </c>
      <c r="P55" t="s">
        <v>701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355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745</v>
      </c>
      <c r="J56" t="s">
        <v>746</v>
      </c>
      <c r="K56" t="s">
        <v>747</v>
      </c>
      <c r="L56">
        <v>1368</v>
      </c>
      <c r="N56">
        <v>1011</v>
      </c>
      <c r="O56" t="s">
        <v>701</v>
      </c>
      <c r="P56" t="s">
        <v>701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355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748</v>
      </c>
      <c r="J57" t="s">
        <v>749</v>
      </c>
      <c r="K57" t="s">
        <v>750</v>
      </c>
      <c r="L57">
        <v>1346</v>
      </c>
      <c r="N57">
        <v>1009</v>
      </c>
      <c r="O57" t="s">
        <v>751</v>
      </c>
      <c r="P57" t="s">
        <v>751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342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752</v>
      </c>
      <c r="J58" t="s">
        <v>753</v>
      </c>
      <c r="K58" t="s">
        <v>754</v>
      </c>
      <c r="L58">
        <v>1348</v>
      </c>
      <c r="N58">
        <v>1009</v>
      </c>
      <c r="O58" t="s">
        <v>352</v>
      </c>
      <c r="P58" t="s">
        <v>352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342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755</v>
      </c>
      <c r="J59" t="s">
        <v>756</v>
      </c>
      <c r="K59" t="s">
        <v>757</v>
      </c>
      <c r="L59">
        <v>1339</v>
      </c>
      <c r="N59">
        <v>1007</v>
      </c>
      <c r="O59" t="s">
        <v>320</v>
      </c>
      <c r="P59" t="s">
        <v>320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342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758</v>
      </c>
      <c r="J60" t="s">
        <v>759</v>
      </c>
      <c r="K60" t="s">
        <v>760</v>
      </c>
      <c r="L60">
        <v>1339</v>
      </c>
      <c r="N60">
        <v>1007</v>
      </c>
      <c r="O60" t="s">
        <v>320</v>
      </c>
      <c r="P60" t="s">
        <v>320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342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761</v>
      </c>
      <c r="J61" t="s">
        <v>762</v>
      </c>
      <c r="K61" t="s">
        <v>763</v>
      </c>
      <c r="L61">
        <v>1346</v>
      </c>
      <c r="N61">
        <v>1009</v>
      </c>
      <c r="O61" t="s">
        <v>751</v>
      </c>
      <c r="P61" t="s">
        <v>751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342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764</v>
      </c>
      <c r="J62" t="s">
        <v>765</v>
      </c>
      <c r="K62" t="s">
        <v>766</v>
      </c>
      <c r="L62">
        <v>1346</v>
      </c>
      <c r="N62">
        <v>1009</v>
      </c>
      <c r="O62" t="s">
        <v>751</v>
      </c>
      <c r="P62" t="s">
        <v>751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342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767</v>
      </c>
      <c r="J63" t="s">
        <v>768</v>
      </c>
      <c r="K63" t="s">
        <v>769</v>
      </c>
      <c r="L63">
        <v>1348</v>
      </c>
      <c r="N63">
        <v>1009</v>
      </c>
      <c r="O63" t="s">
        <v>352</v>
      </c>
      <c r="P63" t="s">
        <v>352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342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770</v>
      </c>
      <c r="J64" t="s">
        <v>771</v>
      </c>
      <c r="K64" t="s">
        <v>772</v>
      </c>
      <c r="L64">
        <v>1348</v>
      </c>
      <c r="N64">
        <v>1009</v>
      </c>
      <c r="O64" t="s">
        <v>352</v>
      </c>
      <c r="P64" t="s">
        <v>352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342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773</v>
      </c>
      <c r="J65" t="s">
        <v>774</v>
      </c>
      <c r="K65" t="s">
        <v>775</v>
      </c>
      <c r="L65">
        <v>1348</v>
      </c>
      <c r="N65">
        <v>1009</v>
      </c>
      <c r="O65" t="s">
        <v>352</v>
      </c>
      <c r="P65" t="s">
        <v>352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342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776</v>
      </c>
      <c r="J66" t="s">
        <v>296</v>
      </c>
      <c r="K66" t="s">
        <v>777</v>
      </c>
      <c r="L66">
        <v>1374</v>
      </c>
      <c r="N66">
        <v>1013</v>
      </c>
      <c r="O66" t="s">
        <v>778</v>
      </c>
      <c r="P66" t="s">
        <v>778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342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722</v>
      </c>
      <c r="J67" t="s">
        <v>296</v>
      </c>
      <c r="K67" t="s">
        <v>723</v>
      </c>
      <c r="L67">
        <v>1191</v>
      </c>
      <c r="N67">
        <v>1013</v>
      </c>
      <c r="O67" t="s">
        <v>695</v>
      </c>
      <c r="P67" t="s">
        <v>695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355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696</v>
      </c>
      <c r="J68" t="s">
        <v>296</v>
      </c>
      <c r="K68" t="s">
        <v>697</v>
      </c>
      <c r="L68">
        <v>1191</v>
      </c>
      <c r="N68">
        <v>1013</v>
      </c>
      <c r="O68" t="s">
        <v>695</v>
      </c>
      <c r="P68" t="s">
        <v>695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355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724</v>
      </c>
      <c r="J69" t="s">
        <v>725</v>
      </c>
      <c r="K69" t="s">
        <v>726</v>
      </c>
      <c r="L69">
        <v>1368</v>
      </c>
      <c r="N69">
        <v>1011</v>
      </c>
      <c r="O69" t="s">
        <v>701</v>
      </c>
      <c r="P69" t="s">
        <v>701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355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727</v>
      </c>
      <c r="J70" t="s">
        <v>728</v>
      </c>
      <c r="K70" t="s">
        <v>729</v>
      </c>
      <c r="L70">
        <v>1368</v>
      </c>
      <c r="N70">
        <v>1011</v>
      </c>
      <c r="O70" t="s">
        <v>701</v>
      </c>
      <c r="P70" t="s">
        <v>701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355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730</v>
      </c>
      <c r="J71" t="s">
        <v>731</v>
      </c>
      <c r="K71" t="s">
        <v>732</v>
      </c>
      <c r="L71">
        <v>1368</v>
      </c>
      <c r="N71">
        <v>1011</v>
      </c>
      <c r="O71" t="s">
        <v>701</v>
      </c>
      <c r="P71" t="s">
        <v>701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355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733</v>
      </c>
      <c r="J72" t="s">
        <v>734</v>
      </c>
      <c r="K72" t="s">
        <v>735</v>
      </c>
      <c r="L72">
        <v>1368</v>
      </c>
      <c r="N72">
        <v>1011</v>
      </c>
      <c r="O72" t="s">
        <v>701</v>
      </c>
      <c r="P72" t="s">
        <v>701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355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736</v>
      </c>
      <c r="J73" t="s">
        <v>737</v>
      </c>
      <c r="K73" t="s">
        <v>738</v>
      </c>
      <c r="L73">
        <v>1368</v>
      </c>
      <c r="N73">
        <v>1011</v>
      </c>
      <c r="O73" t="s">
        <v>701</v>
      </c>
      <c r="P73" t="s">
        <v>701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355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739</v>
      </c>
      <c r="J74" t="s">
        <v>740</v>
      </c>
      <c r="K74" t="s">
        <v>741</v>
      </c>
      <c r="L74">
        <v>1368</v>
      </c>
      <c r="N74">
        <v>1011</v>
      </c>
      <c r="O74" t="s">
        <v>701</v>
      </c>
      <c r="P74" t="s">
        <v>701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355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742</v>
      </c>
      <c r="J75" t="s">
        <v>743</v>
      </c>
      <c r="K75" t="s">
        <v>744</v>
      </c>
      <c r="L75">
        <v>1368</v>
      </c>
      <c r="N75">
        <v>1011</v>
      </c>
      <c r="O75" t="s">
        <v>701</v>
      </c>
      <c r="P75" t="s">
        <v>701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355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745</v>
      </c>
      <c r="J76" t="s">
        <v>746</v>
      </c>
      <c r="K76" t="s">
        <v>747</v>
      </c>
      <c r="L76">
        <v>1368</v>
      </c>
      <c r="N76">
        <v>1011</v>
      </c>
      <c r="O76" t="s">
        <v>701</v>
      </c>
      <c r="P76" t="s">
        <v>701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355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748</v>
      </c>
      <c r="J77" t="s">
        <v>749</v>
      </c>
      <c r="K77" t="s">
        <v>750</v>
      </c>
      <c r="L77">
        <v>1346</v>
      </c>
      <c r="N77">
        <v>1009</v>
      </c>
      <c r="O77" t="s">
        <v>751</v>
      </c>
      <c r="P77" t="s">
        <v>751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342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752</v>
      </c>
      <c r="J78" t="s">
        <v>753</v>
      </c>
      <c r="K78" t="s">
        <v>754</v>
      </c>
      <c r="L78">
        <v>1348</v>
      </c>
      <c r="N78">
        <v>1009</v>
      </c>
      <c r="O78" t="s">
        <v>352</v>
      </c>
      <c r="P78" t="s">
        <v>352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342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755</v>
      </c>
      <c r="J79" t="s">
        <v>756</v>
      </c>
      <c r="K79" t="s">
        <v>757</v>
      </c>
      <c r="L79">
        <v>1339</v>
      </c>
      <c r="N79">
        <v>1007</v>
      </c>
      <c r="O79" t="s">
        <v>320</v>
      </c>
      <c r="P79" t="s">
        <v>320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342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758</v>
      </c>
      <c r="J80" t="s">
        <v>759</v>
      </c>
      <c r="K80" t="s">
        <v>760</v>
      </c>
      <c r="L80">
        <v>1339</v>
      </c>
      <c r="N80">
        <v>1007</v>
      </c>
      <c r="O80" t="s">
        <v>320</v>
      </c>
      <c r="P80" t="s">
        <v>320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342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761</v>
      </c>
      <c r="J81" t="s">
        <v>762</v>
      </c>
      <c r="K81" t="s">
        <v>763</v>
      </c>
      <c r="L81">
        <v>1346</v>
      </c>
      <c r="N81">
        <v>1009</v>
      </c>
      <c r="O81" t="s">
        <v>751</v>
      </c>
      <c r="P81" t="s">
        <v>751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342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764</v>
      </c>
      <c r="J82" t="s">
        <v>765</v>
      </c>
      <c r="K82" t="s">
        <v>766</v>
      </c>
      <c r="L82">
        <v>1346</v>
      </c>
      <c r="N82">
        <v>1009</v>
      </c>
      <c r="O82" t="s">
        <v>751</v>
      </c>
      <c r="P82" t="s">
        <v>751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342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767</v>
      </c>
      <c r="J83" t="s">
        <v>768</v>
      </c>
      <c r="K83" t="s">
        <v>769</v>
      </c>
      <c r="L83">
        <v>1348</v>
      </c>
      <c r="N83">
        <v>1009</v>
      </c>
      <c r="O83" t="s">
        <v>352</v>
      </c>
      <c r="P83" t="s">
        <v>352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342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770</v>
      </c>
      <c r="J84" t="s">
        <v>771</v>
      </c>
      <c r="K84" t="s">
        <v>772</v>
      </c>
      <c r="L84">
        <v>1348</v>
      </c>
      <c r="N84">
        <v>1009</v>
      </c>
      <c r="O84" t="s">
        <v>352</v>
      </c>
      <c r="P84" t="s">
        <v>352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342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773</v>
      </c>
      <c r="J85" t="s">
        <v>774</v>
      </c>
      <c r="K85" t="s">
        <v>775</v>
      </c>
      <c r="L85">
        <v>1348</v>
      </c>
      <c r="N85">
        <v>1009</v>
      </c>
      <c r="O85" t="s">
        <v>352</v>
      </c>
      <c r="P85" t="s">
        <v>352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342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776</v>
      </c>
      <c r="J86" t="s">
        <v>296</v>
      </c>
      <c r="K86" t="s">
        <v>777</v>
      </c>
      <c r="L86">
        <v>1374</v>
      </c>
      <c r="N86">
        <v>1013</v>
      </c>
      <c r="O86" t="s">
        <v>778</v>
      </c>
      <c r="P86" t="s">
        <v>778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342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779</v>
      </c>
      <c r="J87" t="s">
        <v>296</v>
      </c>
      <c r="K87" t="s">
        <v>780</v>
      </c>
      <c r="L87">
        <v>1191</v>
      </c>
      <c r="N87">
        <v>1013</v>
      </c>
      <c r="O87" t="s">
        <v>695</v>
      </c>
      <c r="P87" t="s">
        <v>695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355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696</v>
      </c>
      <c r="J88" t="s">
        <v>296</v>
      </c>
      <c r="K88" t="s">
        <v>697</v>
      </c>
      <c r="L88">
        <v>1191</v>
      </c>
      <c r="N88">
        <v>1013</v>
      </c>
      <c r="O88" t="s">
        <v>695</v>
      </c>
      <c r="P88" t="s">
        <v>695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355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781</v>
      </c>
      <c r="J89" t="s">
        <v>782</v>
      </c>
      <c r="K89" t="s">
        <v>783</v>
      </c>
      <c r="L89">
        <v>1368</v>
      </c>
      <c r="N89">
        <v>1011</v>
      </c>
      <c r="O89" t="s">
        <v>701</v>
      </c>
      <c r="P89" t="s">
        <v>701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355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727</v>
      </c>
      <c r="J90" t="s">
        <v>728</v>
      </c>
      <c r="K90" t="s">
        <v>729</v>
      </c>
      <c r="L90">
        <v>1368</v>
      </c>
      <c r="N90">
        <v>1011</v>
      </c>
      <c r="O90" t="s">
        <v>701</v>
      </c>
      <c r="P90" t="s">
        <v>701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355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730</v>
      </c>
      <c r="J91" t="s">
        <v>731</v>
      </c>
      <c r="K91" t="s">
        <v>732</v>
      </c>
      <c r="L91">
        <v>1368</v>
      </c>
      <c r="N91">
        <v>1011</v>
      </c>
      <c r="O91" t="s">
        <v>701</v>
      </c>
      <c r="P91" t="s">
        <v>701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355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733</v>
      </c>
      <c r="J92" t="s">
        <v>734</v>
      </c>
      <c r="K92" t="s">
        <v>735</v>
      </c>
      <c r="L92">
        <v>1368</v>
      </c>
      <c r="N92">
        <v>1011</v>
      </c>
      <c r="O92" t="s">
        <v>701</v>
      </c>
      <c r="P92" t="s">
        <v>701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355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736</v>
      </c>
      <c r="J93" t="s">
        <v>737</v>
      </c>
      <c r="K93" t="s">
        <v>738</v>
      </c>
      <c r="L93">
        <v>1368</v>
      </c>
      <c r="N93">
        <v>1011</v>
      </c>
      <c r="O93" t="s">
        <v>701</v>
      </c>
      <c r="P93" t="s">
        <v>701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355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739</v>
      </c>
      <c r="J94" t="s">
        <v>740</v>
      </c>
      <c r="K94" t="s">
        <v>741</v>
      </c>
      <c r="L94">
        <v>1368</v>
      </c>
      <c r="N94">
        <v>1011</v>
      </c>
      <c r="O94" t="s">
        <v>701</v>
      </c>
      <c r="P94" t="s">
        <v>701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355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742</v>
      </c>
      <c r="J95" t="s">
        <v>743</v>
      </c>
      <c r="K95" t="s">
        <v>744</v>
      </c>
      <c r="L95">
        <v>1368</v>
      </c>
      <c r="N95">
        <v>1011</v>
      </c>
      <c r="O95" t="s">
        <v>701</v>
      </c>
      <c r="P95" t="s">
        <v>701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355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745</v>
      </c>
      <c r="J96" t="s">
        <v>746</v>
      </c>
      <c r="K96" t="s">
        <v>747</v>
      </c>
      <c r="L96">
        <v>1368</v>
      </c>
      <c r="N96">
        <v>1011</v>
      </c>
      <c r="O96" t="s">
        <v>701</v>
      </c>
      <c r="P96" t="s">
        <v>701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355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758</v>
      </c>
      <c r="J97" t="s">
        <v>759</v>
      </c>
      <c r="K97" t="s">
        <v>760</v>
      </c>
      <c r="L97">
        <v>1339</v>
      </c>
      <c r="N97">
        <v>1007</v>
      </c>
      <c r="O97" t="s">
        <v>320</v>
      </c>
      <c r="P97" t="s">
        <v>320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342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761</v>
      </c>
      <c r="J98" t="s">
        <v>762</v>
      </c>
      <c r="K98" t="s">
        <v>763</v>
      </c>
      <c r="L98">
        <v>1346</v>
      </c>
      <c r="N98">
        <v>1009</v>
      </c>
      <c r="O98" t="s">
        <v>751</v>
      </c>
      <c r="P98" t="s">
        <v>751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342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767</v>
      </c>
      <c r="J99" t="s">
        <v>768</v>
      </c>
      <c r="K99" t="s">
        <v>769</v>
      </c>
      <c r="L99">
        <v>1348</v>
      </c>
      <c r="N99">
        <v>1009</v>
      </c>
      <c r="O99" t="s">
        <v>352</v>
      </c>
      <c r="P99" t="s">
        <v>352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342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770</v>
      </c>
      <c r="J100" t="s">
        <v>771</v>
      </c>
      <c r="K100" t="s">
        <v>772</v>
      </c>
      <c r="L100">
        <v>1348</v>
      </c>
      <c r="N100">
        <v>1009</v>
      </c>
      <c r="O100" t="s">
        <v>352</v>
      </c>
      <c r="P100" t="s">
        <v>352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342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776</v>
      </c>
      <c r="J101" t="s">
        <v>296</v>
      </c>
      <c r="K101" t="s">
        <v>777</v>
      </c>
      <c r="L101">
        <v>1374</v>
      </c>
      <c r="N101">
        <v>1013</v>
      </c>
      <c r="O101" t="s">
        <v>778</v>
      </c>
      <c r="P101" t="s">
        <v>778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342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779</v>
      </c>
      <c r="J102" t="s">
        <v>296</v>
      </c>
      <c r="K102" t="s">
        <v>780</v>
      </c>
      <c r="L102">
        <v>1191</v>
      </c>
      <c r="N102">
        <v>1013</v>
      </c>
      <c r="O102" t="s">
        <v>695</v>
      </c>
      <c r="P102" t="s">
        <v>695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355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696</v>
      </c>
      <c r="J103" t="s">
        <v>296</v>
      </c>
      <c r="K103" t="s">
        <v>697</v>
      </c>
      <c r="L103">
        <v>1191</v>
      </c>
      <c r="N103">
        <v>1013</v>
      </c>
      <c r="O103" t="s">
        <v>695</v>
      </c>
      <c r="P103" t="s">
        <v>695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355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781</v>
      </c>
      <c r="J104" t="s">
        <v>782</v>
      </c>
      <c r="K104" t="s">
        <v>783</v>
      </c>
      <c r="L104">
        <v>1368</v>
      </c>
      <c r="N104">
        <v>1011</v>
      </c>
      <c r="O104" t="s">
        <v>701</v>
      </c>
      <c r="P104" t="s">
        <v>701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355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727</v>
      </c>
      <c r="J105" t="s">
        <v>728</v>
      </c>
      <c r="K105" t="s">
        <v>729</v>
      </c>
      <c r="L105">
        <v>1368</v>
      </c>
      <c r="N105">
        <v>1011</v>
      </c>
      <c r="O105" t="s">
        <v>701</v>
      </c>
      <c r="P105" t="s">
        <v>701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355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730</v>
      </c>
      <c r="J106" t="s">
        <v>731</v>
      </c>
      <c r="K106" t="s">
        <v>732</v>
      </c>
      <c r="L106">
        <v>1368</v>
      </c>
      <c r="N106">
        <v>1011</v>
      </c>
      <c r="O106" t="s">
        <v>701</v>
      </c>
      <c r="P106" t="s">
        <v>701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355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733</v>
      </c>
      <c r="J107" t="s">
        <v>734</v>
      </c>
      <c r="K107" t="s">
        <v>735</v>
      </c>
      <c r="L107">
        <v>1368</v>
      </c>
      <c r="N107">
        <v>1011</v>
      </c>
      <c r="O107" t="s">
        <v>701</v>
      </c>
      <c r="P107" t="s">
        <v>701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355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736</v>
      </c>
      <c r="J108" t="s">
        <v>737</v>
      </c>
      <c r="K108" t="s">
        <v>738</v>
      </c>
      <c r="L108">
        <v>1368</v>
      </c>
      <c r="N108">
        <v>1011</v>
      </c>
      <c r="O108" t="s">
        <v>701</v>
      </c>
      <c r="P108" t="s">
        <v>701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355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739</v>
      </c>
      <c r="J109" t="s">
        <v>740</v>
      </c>
      <c r="K109" t="s">
        <v>741</v>
      </c>
      <c r="L109">
        <v>1368</v>
      </c>
      <c r="N109">
        <v>1011</v>
      </c>
      <c r="O109" t="s">
        <v>701</v>
      </c>
      <c r="P109" t="s">
        <v>701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355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742</v>
      </c>
      <c r="J110" t="s">
        <v>743</v>
      </c>
      <c r="K110" t="s">
        <v>744</v>
      </c>
      <c r="L110">
        <v>1368</v>
      </c>
      <c r="N110">
        <v>1011</v>
      </c>
      <c r="O110" t="s">
        <v>701</v>
      </c>
      <c r="P110" t="s">
        <v>701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355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745</v>
      </c>
      <c r="J111" t="s">
        <v>746</v>
      </c>
      <c r="K111" t="s">
        <v>747</v>
      </c>
      <c r="L111">
        <v>1368</v>
      </c>
      <c r="N111">
        <v>1011</v>
      </c>
      <c r="O111" t="s">
        <v>701</v>
      </c>
      <c r="P111" t="s">
        <v>701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355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758</v>
      </c>
      <c r="J112" t="s">
        <v>759</v>
      </c>
      <c r="K112" t="s">
        <v>760</v>
      </c>
      <c r="L112">
        <v>1339</v>
      </c>
      <c r="N112">
        <v>1007</v>
      </c>
      <c r="O112" t="s">
        <v>320</v>
      </c>
      <c r="P112" t="s">
        <v>320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342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761</v>
      </c>
      <c r="J113" t="s">
        <v>762</v>
      </c>
      <c r="K113" t="s">
        <v>763</v>
      </c>
      <c r="L113">
        <v>1346</v>
      </c>
      <c r="N113">
        <v>1009</v>
      </c>
      <c r="O113" t="s">
        <v>751</v>
      </c>
      <c r="P113" t="s">
        <v>751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342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767</v>
      </c>
      <c r="J114" t="s">
        <v>768</v>
      </c>
      <c r="K114" t="s">
        <v>769</v>
      </c>
      <c r="L114">
        <v>1348</v>
      </c>
      <c r="N114">
        <v>1009</v>
      </c>
      <c r="O114" t="s">
        <v>352</v>
      </c>
      <c r="P114" t="s">
        <v>352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342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770</v>
      </c>
      <c r="J115" t="s">
        <v>771</v>
      </c>
      <c r="K115" t="s">
        <v>772</v>
      </c>
      <c r="L115">
        <v>1348</v>
      </c>
      <c r="N115">
        <v>1009</v>
      </c>
      <c r="O115" t="s">
        <v>352</v>
      </c>
      <c r="P115" t="s">
        <v>352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342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776</v>
      </c>
      <c r="J116" t="s">
        <v>296</v>
      </c>
      <c r="K116" t="s">
        <v>777</v>
      </c>
      <c r="L116">
        <v>1374</v>
      </c>
      <c r="N116">
        <v>1013</v>
      </c>
      <c r="O116" t="s">
        <v>778</v>
      </c>
      <c r="P116" t="s">
        <v>778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342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784</v>
      </c>
      <c r="J117" t="s">
        <v>296</v>
      </c>
      <c r="K117" t="s">
        <v>785</v>
      </c>
      <c r="L117">
        <v>1191</v>
      </c>
      <c r="N117">
        <v>1013</v>
      </c>
      <c r="O117" t="s">
        <v>695</v>
      </c>
      <c r="P117" t="s">
        <v>695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355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696</v>
      </c>
      <c r="J118" t="s">
        <v>296</v>
      </c>
      <c r="K118" t="s">
        <v>697</v>
      </c>
      <c r="L118">
        <v>1191</v>
      </c>
      <c r="N118">
        <v>1013</v>
      </c>
      <c r="O118" t="s">
        <v>695</v>
      </c>
      <c r="P118" t="s">
        <v>695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355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781</v>
      </c>
      <c r="J119" t="s">
        <v>782</v>
      </c>
      <c r="K119" t="s">
        <v>783</v>
      </c>
      <c r="L119">
        <v>1368</v>
      </c>
      <c r="N119">
        <v>1011</v>
      </c>
      <c r="O119" t="s">
        <v>701</v>
      </c>
      <c r="P119" t="s">
        <v>701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355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727</v>
      </c>
      <c r="J120" t="s">
        <v>728</v>
      </c>
      <c r="K120" t="s">
        <v>729</v>
      </c>
      <c r="L120">
        <v>1368</v>
      </c>
      <c r="N120">
        <v>1011</v>
      </c>
      <c r="O120" t="s">
        <v>701</v>
      </c>
      <c r="P120" t="s">
        <v>701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355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730</v>
      </c>
      <c r="J121" t="s">
        <v>731</v>
      </c>
      <c r="K121" t="s">
        <v>732</v>
      </c>
      <c r="L121">
        <v>1368</v>
      </c>
      <c r="N121">
        <v>1011</v>
      </c>
      <c r="O121" t="s">
        <v>701</v>
      </c>
      <c r="P121" t="s">
        <v>701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355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733</v>
      </c>
      <c r="J122" t="s">
        <v>734</v>
      </c>
      <c r="K122" t="s">
        <v>735</v>
      </c>
      <c r="L122">
        <v>1368</v>
      </c>
      <c r="N122">
        <v>1011</v>
      </c>
      <c r="O122" t="s">
        <v>701</v>
      </c>
      <c r="P122" t="s">
        <v>701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355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736</v>
      </c>
      <c r="J123" t="s">
        <v>737</v>
      </c>
      <c r="K123" t="s">
        <v>738</v>
      </c>
      <c r="L123">
        <v>1368</v>
      </c>
      <c r="N123">
        <v>1011</v>
      </c>
      <c r="O123" t="s">
        <v>701</v>
      </c>
      <c r="P123" t="s">
        <v>701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355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739</v>
      </c>
      <c r="J124" t="s">
        <v>740</v>
      </c>
      <c r="K124" t="s">
        <v>741</v>
      </c>
      <c r="L124">
        <v>1368</v>
      </c>
      <c r="N124">
        <v>1011</v>
      </c>
      <c r="O124" t="s">
        <v>701</v>
      </c>
      <c r="P124" t="s">
        <v>701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355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745</v>
      </c>
      <c r="J125" t="s">
        <v>746</v>
      </c>
      <c r="K125" t="s">
        <v>747</v>
      </c>
      <c r="L125">
        <v>1368</v>
      </c>
      <c r="N125">
        <v>1011</v>
      </c>
      <c r="O125" t="s">
        <v>701</v>
      </c>
      <c r="P125" t="s">
        <v>701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355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755</v>
      </c>
      <c r="J126" t="s">
        <v>756</v>
      </c>
      <c r="K126" t="s">
        <v>757</v>
      </c>
      <c r="L126">
        <v>1339</v>
      </c>
      <c r="N126">
        <v>1007</v>
      </c>
      <c r="O126" t="s">
        <v>320</v>
      </c>
      <c r="P126" t="s">
        <v>320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342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767</v>
      </c>
      <c r="J127" t="s">
        <v>768</v>
      </c>
      <c r="K127" t="s">
        <v>769</v>
      </c>
      <c r="L127">
        <v>1348</v>
      </c>
      <c r="N127">
        <v>1009</v>
      </c>
      <c r="O127" t="s">
        <v>352</v>
      </c>
      <c r="P127" t="s">
        <v>352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342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776</v>
      </c>
      <c r="J128" t="s">
        <v>296</v>
      </c>
      <c r="K128" t="s">
        <v>777</v>
      </c>
      <c r="L128">
        <v>1374</v>
      </c>
      <c r="N128">
        <v>1013</v>
      </c>
      <c r="O128" t="s">
        <v>778</v>
      </c>
      <c r="P128" t="s">
        <v>778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342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784</v>
      </c>
      <c r="J129" t="s">
        <v>296</v>
      </c>
      <c r="K129" t="s">
        <v>785</v>
      </c>
      <c r="L129">
        <v>1191</v>
      </c>
      <c r="N129">
        <v>1013</v>
      </c>
      <c r="O129" t="s">
        <v>695</v>
      </c>
      <c r="P129" t="s">
        <v>695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355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696</v>
      </c>
      <c r="J130" t="s">
        <v>296</v>
      </c>
      <c r="K130" t="s">
        <v>697</v>
      </c>
      <c r="L130">
        <v>1191</v>
      </c>
      <c r="N130">
        <v>1013</v>
      </c>
      <c r="O130" t="s">
        <v>695</v>
      </c>
      <c r="P130" t="s">
        <v>695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355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781</v>
      </c>
      <c r="J131" t="s">
        <v>782</v>
      </c>
      <c r="K131" t="s">
        <v>783</v>
      </c>
      <c r="L131">
        <v>1368</v>
      </c>
      <c r="N131">
        <v>1011</v>
      </c>
      <c r="O131" t="s">
        <v>701</v>
      </c>
      <c r="P131" t="s">
        <v>701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355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727</v>
      </c>
      <c r="J132" t="s">
        <v>728</v>
      </c>
      <c r="K132" t="s">
        <v>729</v>
      </c>
      <c r="L132">
        <v>1368</v>
      </c>
      <c r="N132">
        <v>1011</v>
      </c>
      <c r="O132" t="s">
        <v>701</v>
      </c>
      <c r="P132" t="s">
        <v>701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355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730</v>
      </c>
      <c r="J133" t="s">
        <v>731</v>
      </c>
      <c r="K133" t="s">
        <v>732</v>
      </c>
      <c r="L133">
        <v>1368</v>
      </c>
      <c r="N133">
        <v>1011</v>
      </c>
      <c r="O133" t="s">
        <v>701</v>
      </c>
      <c r="P133" t="s">
        <v>701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355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733</v>
      </c>
      <c r="J134" t="s">
        <v>734</v>
      </c>
      <c r="K134" t="s">
        <v>735</v>
      </c>
      <c r="L134">
        <v>1368</v>
      </c>
      <c r="N134">
        <v>1011</v>
      </c>
      <c r="O134" t="s">
        <v>701</v>
      </c>
      <c r="P134" t="s">
        <v>701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355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736</v>
      </c>
      <c r="J135" t="s">
        <v>737</v>
      </c>
      <c r="K135" t="s">
        <v>738</v>
      </c>
      <c r="L135">
        <v>1368</v>
      </c>
      <c r="N135">
        <v>1011</v>
      </c>
      <c r="O135" t="s">
        <v>701</v>
      </c>
      <c r="P135" t="s">
        <v>701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355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739</v>
      </c>
      <c r="J136" t="s">
        <v>740</v>
      </c>
      <c r="K136" t="s">
        <v>741</v>
      </c>
      <c r="L136">
        <v>1368</v>
      </c>
      <c r="N136">
        <v>1011</v>
      </c>
      <c r="O136" t="s">
        <v>701</v>
      </c>
      <c r="P136" t="s">
        <v>701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355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745</v>
      </c>
      <c r="J137" t="s">
        <v>746</v>
      </c>
      <c r="K137" t="s">
        <v>747</v>
      </c>
      <c r="L137">
        <v>1368</v>
      </c>
      <c r="N137">
        <v>1011</v>
      </c>
      <c r="O137" t="s">
        <v>701</v>
      </c>
      <c r="P137" t="s">
        <v>701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355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755</v>
      </c>
      <c r="J138" t="s">
        <v>756</v>
      </c>
      <c r="K138" t="s">
        <v>757</v>
      </c>
      <c r="L138">
        <v>1339</v>
      </c>
      <c r="N138">
        <v>1007</v>
      </c>
      <c r="O138" t="s">
        <v>320</v>
      </c>
      <c r="P138" t="s">
        <v>320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342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767</v>
      </c>
      <c r="J139" t="s">
        <v>768</v>
      </c>
      <c r="K139" t="s">
        <v>769</v>
      </c>
      <c r="L139">
        <v>1348</v>
      </c>
      <c r="N139">
        <v>1009</v>
      </c>
      <c r="O139" t="s">
        <v>352</v>
      </c>
      <c r="P139" t="s">
        <v>352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342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776</v>
      </c>
      <c r="J140" t="s">
        <v>296</v>
      </c>
      <c r="K140" t="s">
        <v>777</v>
      </c>
      <c r="L140">
        <v>1374</v>
      </c>
      <c r="N140">
        <v>1013</v>
      </c>
      <c r="O140" t="s">
        <v>778</v>
      </c>
      <c r="P140" t="s">
        <v>778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342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779</v>
      </c>
      <c r="J141" t="s">
        <v>296</v>
      </c>
      <c r="K141" t="s">
        <v>780</v>
      </c>
      <c r="L141">
        <v>1191</v>
      </c>
      <c r="N141">
        <v>1013</v>
      </c>
      <c r="O141" t="s">
        <v>695</v>
      </c>
      <c r="P141" t="s">
        <v>695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373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696</v>
      </c>
      <c r="J142" t="s">
        <v>296</v>
      </c>
      <c r="K142" t="s">
        <v>697</v>
      </c>
      <c r="L142">
        <v>1191</v>
      </c>
      <c r="N142">
        <v>1013</v>
      </c>
      <c r="O142" t="s">
        <v>695</v>
      </c>
      <c r="P142" t="s">
        <v>695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373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786</v>
      </c>
      <c r="J143" t="s">
        <v>787</v>
      </c>
      <c r="K143" t="s">
        <v>788</v>
      </c>
      <c r="L143">
        <v>1368</v>
      </c>
      <c r="N143">
        <v>1011</v>
      </c>
      <c r="O143" t="s">
        <v>701</v>
      </c>
      <c r="P143" t="s">
        <v>701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373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781</v>
      </c>
      <c r="J144" t="s">
        <v>782</v>
      </c>
      <c r="K144" t="s">
        <v>783</v>
      </c>
      <c r="L144">
        <v>1368</v>
      </c>
      <c r="N144">
        <v>1011</v>
      </c>
      <c r="O144" t="s">
        <v>701</v>
      </c>
      <c r="P144" t="s">
        <v>701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373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789</v>
      </c>
      <c r="J145" t="s">
        <v>790</v>
      </c>
      <c r="K145" t="s">
        <v>791</v>
      </c>
      <c r="L145">
        <v>1368</v>
      </c>
      <c r="N145">
        <v>1011</v>
      </c>
      <c r="O145" t="s">
        <v>701</v>
      </c>
      <c r="P145" t="s">
        <v>701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373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792</v>
      </c>
      <c r="J146" t="s">
        <v>793</v>
      </c>
      <c r="K146" t="s">
        <v>794</v>
      </c>
      <c r="L146">
        <v>1368</v>
      </c>
      <c r="N146">
        <v>1011</v>
      </c>
      <c r="O146" t="s">
        <v>701</v>
      </c>
      <c r="P146" t="s">
        <v>701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373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795</v>
      </c>
      <c r="J147" t="s">
        <v>796</v>
      </c>
      <c r="K147" t="s">
        <v>797</v>
      </c>
      <c r="L147">
        <v>1368</v>
      </c>
      <c r="N147">
        <v>1011</v>
      </c>
      <c r="O147" t="s">
        <v>701</v>
      </c>
      <c r="P147" t="s">
        <v>701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373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798</v>
      </c>
      <c r="J148" t="s">
        <v>0</v>
      </c>
      <c r="K148" t="s">
        <v>1</v>
      </c>
      <c r="L148">
        <v>1368</v>
      </c>
      <c r="N148">
        <v>1011</v>
      </c>
      <c r="O148" t="s">
        <v>701</v>
      </c>
      <c r="P148" t="s">
        <v>701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373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2</v>
      </c>
      <c r="J149" t="s">
        <v>3</v>
      </c>
      <c r="K149" t="s">
        <v>4</v>
      </c>
      <c r="L149">
        <v>1368</v>
      </c>
      <c r="N149">
        <v>1011</v>
      </c>
      <c r="O149" t="s">
        <v>701</v>
      </c>
      <c r="P149" t="s">
        <v>701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373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758</v>
      </c>
      <c r="J150" t="s">
        <v>759</v>
      </c>
      <c r="K150" t="s">
        <v>760</v>
      </c>
      <c r="L150">
        <v>1339</v>
      </c>
      <c r="N150">
        <v>1007</v>
      </c>
      <c r="O150" t="s">
        <v>320</v>
      </c>
      <c r="P150" t="s">
        <v>320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342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761</v>
      </c>
      <c r="J151" t="s">
        <v>762</v>
      </c>
      <c r="K151" t="s">
        <v>763</v>
      </c>
      <c r="L151">
        <v>1346</v>
      </c>
      <c r="N151">
        <v>1009</v>
      </c>
      <c r="O151" t="s">
        <v>751</v>
      </c>
      <c r="P151" t="s">
        <v>751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342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5</v>
      </c>
      <c r="J152" t="s">
        <v>6</v>
      </c>
      <c r="K152" t="s">
        <v>7</v>
      </c>
      <c r="L152">
        <v>1348</v>
      </c>
      <c r="N152">
        <v>1009</v>
      </c>
      <c r="O152" t="s">
        <v>352</v>
      </c>
      <c r="P152" t="s">
        <v>352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342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273</v>
      </c>
      <c r="J153" t="s">
        <v>274</v>
      </c>
      <c r="K153" t="s">
        <v>275</v>
      </c>
      <c r="L153">
        <v>1348</v>
      </c>
      <c r="N153">
        <v>1009</v>
      </c>
      <c r="O153" t="s">
        <v>352</v>
      </c>
      <c r="P153" t="s">
        <v>352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342</v>
      </c>
      <c r="AG153">
        <v>0</v>
      </c>
      <c r="AH153">
        <v>3</v>
      </c>
      <c r="AI153">
        <v>-1</v>
      </c>
      <c r="AJ153" t="s">
        <v>296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8</v>
      </c>
      <c r="J154" t="s">
        <v>9</v>
      </c>
      <c r="K154" t="s">
        <v>10</v>
      </c>
      <c r="L154">
        <v>1348</v>
      </c>
      <c r="N154">
        <v>1009</v>
      </c>
      <c r="O154" t="s">
        <v>352</v>
      </c>
      <c r="P154" t="s">
        <v>352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342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11</v>
      </c>
      <c r="J155" t="s">
        <v>12</v>
      </c>
      <c r="K155" t="s">
        <v>13</v>
      </c>
      <c r="L155">
        <v>1348</v>
      </c>
      <c r="N155">
        <v>1009</v>
      </c>
      <c r="O155" t="s">
        <v>352</v>
      </c>
      <c r="P155" t="s">
        <v>352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342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14</v>
      </c>
      <c r="J156" t="s">
        <v>15</v>
      </c>
      <c r="K156" t="s">
        <v>16</v>
      </c>
      <c r="L156">
        <v>1348</v>
      </c>
      <c r="N156">
        <v>1009</v>
      </c>
      <c r="O156" t="s">
        <v>352</v>
      </c>
      <c r="P156" t="s">
        <v>352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342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276</v>
      </c>
      <c r="J157" t="s">
        <v>296</v>
      </c>
      <c r="K157" t="s">
        <v>277</v>
      </c>
      <c r="L157">
        <v>1348</v>
      </c>
      <c r="N157">
        <v>1009</v>
      </c>
      <c r="O157" t="s">
        <v>352</v>
      </c>
      <c r="P157" t="s">
        <v>352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342</v>
      </c>
      <c r="AG157">
        <v>0</v>
      </c>
      <c r="AH157">
        <v>3</v>
      </c>
      <c r="AI157">
        <v>-1</v>
      </c>
      <c r="AJ157" t="s">
        <v>296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17</v>
      </c>
      <c r="J158" t="s">
        <v>18</v>
      </c>
      <c r="K158" t="s">
        <v>19</v>
      </c>
      <c r="L158">
        <v>1302</v>
      </c>
      <c r="N158">
        <v>1003</v>
      </c>
      <c r="O158" t="s">
        <v>20</v>
      </c>
      <c r="P158" t="s">
        <v>20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342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21</v>
      </c>
      <c r="J159" t="s">
        <v>22</v>
      </c>
      <c r="K159" t="s">
        <v>23</v>
      </c>
      <c r="L159">
        <v>1348</v>
      </c>
      <c r="N159">
        <v>1009</v>
      </c>
      <c r="O159" t="s">
        <v>352</v>
      </c>
      <c r="P159" t="s">
        <v>352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342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24</v>
      </c>
      <c r="J160" t="s">
        <v>25</v>
      </c>
      <c r="K160" t="s">
        <v>26</v>
      </c>
      <c r="L160">
        <v>1348</v>
      </c>
      <c r="N160">
        <v>1009</v>
      </c>
      <c r="O160" t="s">
        <v>352</v>
      </c>
      <c r="P160" t="s">
        <v>352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342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27</v>
      </c>
      <c r="J161" t="s">
        <v>28</v>
      </c>
      <c r="K161" t="s">
        <v>29</v>
      </c>
      <c r="L161">
        <v>1339</v>
      </c>
      <c r="N161">
        <v>1007</v>
      </c>
      <c r="O161" t="s">
        <v>320</v>
      </c>
      <c r="P161" t="s">
        <v>320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342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30</v>
      </c>
      <c r="J162" t="s">
        <v>31</v>
      </c>
      <c r="K162" t="s">
        <v>32</v>
      </c>
      <c r="L162">
        <v>1348</v>
      </c>
      <c r="N162">
        <v>1009</v>
      </c>
      <c r="O162" t="s">
        <v>352</v>
      </c>
      <c r="P162" t="s">
        <v>352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342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33</v>
      </c>
      <c r="J163" t="s">
        <v>34</v>
      </c>
      <c r="K163" t="s">
        <v>35</v>
      </c>
      <c r="L163">
        <v>1348</v>
      </c>
      <c r="N163">
        <v>1009</v>
      </c>
      <c r="O163" t="s">
        <v>352</v>
      </c>
      <c r="P163" t="s">
        <v>352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342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779</v>
      </c>
      <c r="J164" t="s">
        <v>296</v>
      </c>
      <c r="K164" t="s">
        <v>780</v>
      </c>
      <c r="L164">
        <v>1191</v>
      </c>
      <c r="N164">
        <v>1013</v>
      </c>
      <c r="O164" t="s">
        <v>695</v>
      </c>
      <c r="P164" t="s">
        <v>695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373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696</v>
      </c>
      <c r="J165" t="s">
        <v>296</v>
      </c>
      <c r="K165" t="s">
        <v>697</v>
      </c>
      <c r="L165">
        <v>1191</v>
      </c>
      <c r="N165">
        <v>1013</v>
      </c>
      <c r="O165" t="s">
        <v>695</v>
      </c>
      <c r="P165" t="s">
        <v>695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373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786</v>
      </c>
      <c r="J166" t="s">
        <v>787</v>
      </c>
      <c r="K166" t="s">
        <v>788</v>
      </c>
      <c r="L166">
        <v>1368</v>
      </c>
      <c r="N166">
        <v>1011</v>
      </c>
      <c r="O166" t="s">
        <v>701</v>
      </c>
      <c r="P166" t="s">
        <v>701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373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781</v>
      </c>
      <c r="J167" t="s">
        <v>782</v>
      </c>
      <c r="K167" t="s">
        <v>783</v>
      </c>
      <c r="L167">
        <v>1368</v>
      </c>
      <c r="N167">
        <v>1011</v>
      </c>
      <c r="O167" t="s">
        <v>701</v>
      </c>
      <c r="P167" t="s">
        <v>701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373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789</v>
      </c>
      <c r="J168" t="s">
        <v>790</v>
      </c>
      <c r="K168" t="s">
        <v>791</v>
      </c>
      <c r="L168">
        <v>1368</v>
      </c>
      <c r="N168">
        <v>1011</v>
      </c>
      <c r="O168" t="s">
        <v>701</v>
      </c>
      <c r="P168" t="s">
        <v>701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373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792</v>
      </c>
      <c r="J169" t="s">
        <v>793</v>
      </c>
      <c r="K169" t="s">
        <v>794</v>
      </c>
      <c r="L169">
        <v>1368</v>
      </c>
      <c r="N169">
        <v>1011</v>
      </c>
      <c r="O169" t="s">
        <v>701</v>
      </c>
      <c r="P169" t="s">
        <v>701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373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795</v>
      </c>
      <c r="J170" t="s">
        <v>796</v>
      </c>
      <c r="K170" t="s">
        <v>797</v>
      </c>
      <c r="L170">
        <v>1368</v>
      </c>
      <c r="N170">
        <v>1011</v>
      </c>
      <c r="O170" t="s">
        <v>701</v>
      </c>
      <c r="P170" t="s">
        <v>701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373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798</v>
      </c>
      <c r="J171" t="s">
        <v>0</v>
      </c>
      <c r="K171" t="s">
        <v>1</v>
      </c>
      <c r="L171">
        <v>1368</v>
      </c>
      <c r="N171">
        <v>1011</v>
      </c>
      <c r="O171" t="s">
        <v>701</v>
      </c>
      <c r="P171" t="s">
        <v>701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373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2</v>
      </c>
      <c r="J172" t="s">
        <v>3</v>
      </c>
      <c r="K172" t="s">
        <v>4</v>
      </c>
      <c r="L172">
        <v>1368</v>
      </c>
      <c r="N172">
        <v>1011</v>
      </c>
      <c r="O172" t="s">
        <v>701</v>
      </c>
      <c r="P172" t="s">
        <v>701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373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758</v>
      </c>
      <c r="J173" t="s">
        <v>759</v>
      </c>
      <c r="K173" t="s">
        <v>760</v>
      </c>
      <c r="L173">
        <v>1339</v>
      </c>
      <c r="N173">
        <v>1007</v>
      </c>
      <c r="O173" t="s">
        <v>320</v>
      </c>
      <c r="P173" t="s">
        <v>320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342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761</v>
      </c>
      <c r="J174" t="s">
        <v>762</v>
      </c>
      <c r="K174" t="s">
        <v>763</v>
      </c>
      <c r="L174">
        <v>1346</v>
      </c>
      <c r="N174">
        <v>1009</v>
      </c>
      <c r="O174" t="s">
        <v>751</v>
      </c>
      <c r="P174" t="s">
        <v>751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342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5</v>
      </c>
      <c r="J175" t="s">
        <v>6</v>
      </c>
      <c r="K175" t="s">
        <v>7</v>
      </c>
      <c r="L175">
        <v>1348</v>
      </c>
      <c r="N175">
        <v>1009</v>
      </c>
      <c r="O175" t="s">
        <v>352</v>
      </c>
      <c r="P175" t="s">
        <v>352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342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273</v>
      </c>
      <c r="J176" t="s">
        <v>274</v>
      </c>
      <c r="K176" t="s">
        <v>275</v>
      </c>
      <c r="L176">
        <v>1348</v>
      </c>
      <c r="N176">
        <v>1009</v>
      </c>
      <c r="O176" t="s">
        <v>352</v>
      </c>
      <c r="P176" t="s">
        <v>352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342</v>
      </c>
      <c r="AG176">
        <v>0</v>
      </c>
      <c r="AH176">
        <v>3</v>
      </c>
      <c r="AI176">
        <v>-1</v>
      </c>
      <c r="AJ176" t="s">
        <v>296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8</v>
      </c>
      <c r="J177" t="s">
        <v>9</v>
      </c>
      <c r="K177" t="s">
        <v>10</v>
      </c>
      <c r="L177">
        <v>1348</v>
      </c>
      <c r="N177">
        <v>1009</v>
      </c>
      <c r="O177" t="s">
        <v>352</v>
      </c>
      <c r="P177" t="s">
        <v>352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342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11</v>
      </c>
      <c r="J178" t="s">
        <v>12</v>
      </c>
      <c r="K178" t="s">
        <v>13</v>
      </c>
      <c r="L178">
        <v>1348</v>
      </c>
      <c r="N178">
        <v>1009</v>
      </c>
      <c r="O178" t="s">
        <v>352</v>
      </c>
      <c r="P178" t="s">
        <v>352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342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14</v>
      </c>
      <c r="J179" t="s">
        <v>15</v>
      </c>
      <c r="K179" t="s">
        <v>16</v>
      </c>
      <c r="L179">
        <v>1348</v>
      </c>
      <c r="N179">
        <v>1009</v>
      </c>
      <c r="O179" t="s">
        <v>352</v>
      </c>
      <c r="P179" t="s">
        <v>352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342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276</v>
      </c>
      <c r="J180" t="s">
        <v>296</v>
      </c>
      <c r="K180" t="s">
        <v>277</v>
      </c>
      <c r="L180">
        <v>1348</v>
      </c>
      <c r="N180">
        <v>1009</v>
      </c>
      <c r="O180" t="s">
        <v>352</v>
      </c>
      <c r="P180" t="s">
        <v>352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342</v>
      </c>
      <c r="AG180">
        <v>0</v>
      </c>
      <c r="AH180">
        <v>3</v>
      </c>
      <c r="AI180">
        <v>-1</v>
      </c>
      <c r="AJ180" t="s">
        <v>296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17</v>
      </c>
      <c r="J181" t="s">
        <v>18</v>
      </c>
      <c r="K181" t="s">
        <v>19</v>
      </c>
      <c r="L181">
        <v>1302</v>
      </c>
      <c r="N181">
        <v>1003</v>
      </c>
      <c r="O181" t="s">
        <v>20</v>
      </c>
      <c r="P181" t="s">
        <v>20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342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21</v>
      </c>
      <c r="J182" t="s">
        <v>22</v>
      </c>
      <c r="K182" t="s">
        <v>23</v>
      </c>
      <c r="L182">
        <v>1348</v>
      </c>
      <c r="N182">
        <v>1009</v>
      </c>
      <c r="O182" t="s">
        <v>352</v>
      </c>
      <c r="P182" t="s">
        <v>352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342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24</v>
      </c>
      <c r="J183" t="s">
        <v>25</v>
      </c>
      <c r="K183" t="s">
        <v>26</v>
      </c>
      <c r="L183">
        <v>1348</v>
      </c>
      <c r="N183">
        <v>1009</v>
      </c>
      <c r="O183" t="s">
        <v>352</v>
      </c>
      <c r="P183" t="s">
        <v>352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342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27</v>
      </c>
      <c r="J184" t="s">
        <v>28</v>
      </c>
      <c r="K184" t="s">
        <v>29</v>
      </c>
      <c r="L184">
        <v>1339</v>
      </c>
      <c r="N184">
        <v>1007</v>
      </c>
      <c r="O184" t="s">
        <v>320</v>
      </c>
      <c r="P184" t="s">
        <v>320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342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30</v>
      </c>
      <c r="J185" t="s">
        <v>31</v>
      </c>
      <c r="K185" t="s">
        <v>32</v>
      </c>
      <c r="L185">
        <v>1348</v>
      </c>
      <c r="N185">
        <v>1009</v>
      </c>
      <c r="O185" t="s">
        <v>352</v>
      </c>
      <c r="P185" t="s">
        <v>352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342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33</v>
      </c>
      <c r="J186" t="s">
        <v>34</v>
      </c>
      <c r="K186" t="s">
        <v>35</v>
      </c>
      <c r="L186">
        <v>1348</v>
      </c>
      <c r="N186">
        <v>1009</v>
      </c>
      <c r="O186" t="s">
        <v>352</v>
      </c>
      <c r="P186" t="s">
        <v>352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342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36</v>
      </c>
      <c r="J187" t="s">
        <v>296</v>
      </c>
      <c r="K187" t="s">
        <v>37</v>
      </c>
      <c r="L187">
        <v>1191</v>
      </c>
      <c r="N187">
        <v>1013</v>
      </c>
      <c r="O187" t="s">
        <v>695</v>
      </c>
      <c r="P187" t="s">
        <v>695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383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696</v>
      </c>
      <c r="J188" t="s">
        <v>296</v>
      </c>
      <c r="K188" t="s">
        <v>697</v>
      </c>
      <c r="L188">
        <v>1191</v>
      </c>
      <c r="N188">
        <v>1013</v>
      </c>
      <c r="O188" t="s">
        <v>695</v>
      </c>
      <c r="P188" t="s">
        <v>695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383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781</v>
      </c>
      <c r="J189" t="s">
        <v>782</v>
      </c>
      <c r="K189" t="s">
        <v>783</v>
      </c>
      <c r="L189">
        <v>1368</v>
      </c>
      <c r="N189">
        <v>1011</v>
      </c>
      <c r="O189" t="s">
        <v>701</v>
      </c>
      <c r="P189" t="s">
        <v>701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383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38</v>
      </c>
      <c r="J190" t="s">
        <v>39</v>
      </c>
      <c r="K190" t="s">
        <v>40</v>
      </c>
      <c r="L190">
        <v>1368</v>
      </c>
      <c r="N190">
        <v>1011</v>
      </c>
      <c r="O190" t="s">
        <v>701</v>
      </c>
      <c r="P190" t="s">
        <v>701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383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730</v>
      </c>
      <c r="J191" t="s">
        <v>731</v>
      </c>
      <c r="K191" t="s">
        <v>732</v>
      </c>
      <c r="L191">
        <v>1368</v>
      </c>
      <c r="N191">
        <v>1011</v>
      </c>
      <c r="O191" t="s">
        <v>701</v>
      </c>
      <c r="P191" t="s">
        <v>701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383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733</v>
      </c>
      <c r="J192" t="s">
        <v>734</v>
      </c>
      <c r="K192" t="s">
        <v>735</v>
      </c>
      <c r="L192">
        <v>1368</v>
      </c>
      <c r="N192">
        <v>1011</v>
      </c>
      <c r="O192" t="s">
        <v>701</v>
      </c>
      <c r="P192" t="s">
        <v>701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383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739</v>
      </c>
      <c r="J193" t="s">
        <v>740</v>
      </c>
      <c r="K193" t="s">
        <v>741</v>
      </c>
      <c r="L193">
        <v>1368</v>
      </c>
      <c r="N193">
        <v>1011</v>
      </c>
      <c r="O193" t="s">
        <v>701</v>
      </c>
      <c r="P193" t="s">
        <v>701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383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758</v>
      </c>
      <c r="J194" t="s">
        <v>759</v>
      </c>
      <c r="K194" t="s">
        <v>760</v>
      </c>
      <c r="L194">
        <v>1339</v>
      </c>
      <c r="N194">
        <v>1007</v>
      </c>
      <c r="O194" t="s">
        <v>320</v>
      </c>
      <c r="P194" t="s">
        <v>320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342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761</v>
      </c>
      <c r="J195" t="s">
        <v>762</v>
      </c>
      <c r="K195" t="s">
        <v>763</v>
      </c>
      <c r="L195">
        <v>1346</v>
      </c>
      <c r="N195">
        <v>1009</v>
      </c>
      <c r="O195" t="s">
        <v>751</v>
      </c>
      <c r="P195" t="s">
        <v>751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342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41</v>
      </c>
      <c r="J196" t="s">
        <v>42</v>
      </c>
      <c r="K196" t="s">
        <v>43</v>
      </c>
      <c r="L196">
        <v>1339</v>
      </c>
      <c r="N196">
        <v>1007</v>
      </c>
      <c r="O196" t="s">
        <v>320</v>
      </c>
      <c r="P196" t="s">
        <v>320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342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44</v>
      </c>
      <c r="J197" t="s">
        <v>45</v>
      </c>
      <c r="K197" t="s">
        <v>46</v>
      </c>
      <c r="L197">
        <v>1348</v>
      </c>
      <c r="N197">
        <v>1009</v>
      </c>
      <c r="O197" t="s">
        <v>352</v>
      </c>
      <c r="P197" t="s">
        <v>352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342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278</v>
      </c>
      <c r="J198" t="s">
        <v>296</v>
      </c>
      <c r="K198" t="s">
        <v>279</v>
      </c>
      <c r="L198">
        <v>1346</v>
      </c>
      <c r="N198">
        <v>1009</v>
      </c>
      <c r="O198" t="s">
        <v>751</v>
      </c>
      <c r="P198" t="s">
        <v>751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342</v>
      </c>
      <c r="AG198">
        <v>0</v>
      </c>
      <c r="AH198">
        <v>3</v>
      </c>
      <c r="AI198">
        <v>-1</v>
      </c>
      <c r="AJ198" t="s">
        <v>296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776</v>
      </c>
      <c r="J199" t="s">
        <v>296</v>
      </c>
      <c r="K199" t="s">
        <v>777</v>
      </c>
      <c r="L199">
        <v>1374</v>
      </c>
      <c r="N199">
        <v>1013</v>
      </c>
      <c r="O199" t="s">
        <v>778</v>
      </c>
      <c r="P199" t="s">
        <v>778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342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36</v>
      </c>
      <c r="J200" t="s">
        <v>296</v>
      </c>
      <c r="K200" t="s">
        <v>37</v>
      </c>
      <c r="L200">
        <v>1191</v>
      </c>
      <c r="N200">
        <v>1013</v>
      </c>
      <c r="O200" t="s">
        <v>695</v>
      </c>
      <c r="P200" t="s">
        <v>695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383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696</v>
      </c>
      <c r="J201" t="s">
        <v>296</v>
      </c>
      <c r="K201" t="s">
        <v>697</v>
      </c>
      <c r="L201">
        <v>1191</v>
      </c>
      <c r="N201">
        <v>1013</v>
      </c>
      <c r="O201" t="s">
        <v>695</v>
      </c>
      <c r="P201" t="s">
        <v>695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383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781</v>
      </c>
      <c r="J202" t="s">
        <v>782</v>
      </c>
      <c r="K202" t="s">
        <v>783</v>
      </c>
      <c r="L202">
        <v>1368</v>
      </c>
      <c r="N202">
        <v>1011</v>
      </c>
      <c r="O202" t="s">
        <v>701</v>
      </c>
      <c r="P202" t="s">
        <v>701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383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38</v>
      </c>
      <c r="J203" t="s">
        <v>39</v>
      </c>
      <c r="K203" t="s">
        <v>40</v>
      </c>
      <c r="L203">
        <v>1368</v>
      </c>
      <c r="N203">
        <v>1011</v>
      </c>
      <c r="O203" t="s">
        <v>701</v>
      </c>
      <c r="P203" t="s">
        <v>701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383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730</v>
      </c>
      <c r="J204" t="s">
        <v>731</v>
      </c>
      <c r="K204" t="s">
        <v>732</v>
      </c>
      <c r="L204">
        <v>1368</v>
      </c>
      <c r="N204">
        <v>1011</v>
      </c>
      <c r="O204" t="s">
        <v>701</v>
      </c>
      <c r="P204" t="s">
        <v>701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383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733</v>
      </c>
      <c r="J205" t="s">
        <v>734</v>
      </c>
      <c r="K205" t="s">
        <v>735</v>
      </c>
      <c r="L205">
        <v>1368</v>
      </c>
      <c r="N205">
        <v>1011</v>
      </c>
      <c r="O205" t="s">
        <v>701</v>
      </c>
      <c r="P205" t="s">
        <v>701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383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739</v>
      </c>
      <c r="J206" t="s">
        <v>740</v>
      </c>
      <c r="K206" t="s">
        <v>741</v>
      </c>
      <c r="L206">
        <v>1368</v>
      </c>
      <c r="N206">
        <v>1011</v>
      </c>
      <c r="O206" t="s">
        <v>701</v>
      </c>
      <c r="P206" t="s">
        <v>701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383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758</v>
      </c>
      <c r="J207" t="s">
        <v>759</v>
      </c>
      <c r="K207" t="s">
        <v>760</v>
      </c>
      <c r="L207">
        <v>1339</v>
      </c>
      <c r="N207">
        <v>1007</v>
      </c>
      <c r="O207" t="s">
        <v>320</v>
      </c>
      <c r="P207" t="s">
        <v>320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342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761</v>
      </c>
      <c r="J208" t="s">
        <v>762</v>
      </c>
      <c r="K208" t="s">
        <v>763</v>
      </c>
      <c r="L208">
        <v>1346</v>
      </c>
      <c r="N208">
        <v>1009</v>
      </c>
      <c r="O208" t="s">
        <v>751</v>
      </c>
      <c r="P208" t="s">
        <v>751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342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41</v>
      </c>
      <c r="J209" t="s">
        <v>42</v>
      </c>
      <c r="K209" t="s">
        <v>43</v>
      </c>
      <c r="L209">
        <v>1339</v>
      </c>
      <c r="N209">
        <v>1007</v>
      </c>
      <c r="O209" t="s">
        <v>320</v>
      </c>
      <c r="P209" t="s">
        <v>320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342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44</v>
      </c>
      <c r="J210" t="s">
        <v>45</v>
      </c>
      <c r="K210" t="s">
        <v>46</v>
      </c>
      <c r="L210">
        <v>1348</v>
      </c>
      <c r="N210">
        <v>1009</v>
      </c>
      <c r="O210" t="s">
        <v>352</v>
      </c>
      <c r="P210" t="s">
        <v>352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342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278</v>
      </c>
      <c r="J211" t="s">
        <v>296</v>
      </c>
      <c r="K211" t="s">
        <v>279</v>
      </c>
      <c r="L211">
        <v>1346</v>
      </c>
      <c r="N211">
        <v>1009</v>
      </c>
      <c r="O211" t="s">
        <v>751</v>
      </c>
      <c r="P211" t="s">
        <v>751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342</v>
      </c>
      <c r="AG211">
        <v>0</v>
      </c>
      <c r="AH211">
        <v>3</v>
      </c>
      <c r="AI211">
        <v>-1</v>
      </c>
      <c r="AJ211" t="s">
        <v>296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776</v>
      </c>
      <c r="J212" t="s">
        <v>296</v>
      </c>
      <c r="K212" t="s">
        <v>777</v>
      </c>
      <c r="L212">
        <v>1374</v>
      </c>
      <c r="N212">
        <v>1013</v>
      </c>
      <c r="O212" t="s">
        <v>778</v>
      </c>
      <c r="P212" t="s">
        <v>778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342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779</v>
      </c>
      <c r="J213" t="s">
        <v>296</v>
      </c>
      <c r="K213" t="s">
        <v>780</v>
      </c>
      <c r="L213">
        <v>1191</v>
      </c>
      <c r="N213">
        <v>1013</v>
      </c>
      <c r="O213" t="s">
        <v>695</v>
      </c>
      <c r="P213" t="s">
        <v>695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296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696</v>
      </c>
      <c r="J214" t="s">
        <v>296</v>
      </c>
      <c r="K214" t="s">
        <v>697</v>
      </c>
      <c r="L214">
        <v>1191</v>
      </c>
      <c r="N214">
        <v>1013</v>
      </c>
      <c r="O214" t="s">
        <v>695</v>
      </c>
      <c r="P214" t="s">
        <v>695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296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781</v>
      </c>
      <c r="J215" t="s">
        <v>782</v>
      </c>
      <c r="K215" t="s">
        <v>783</v>
      </c>
      <c r="L215">
        <v>1368</v>
      </c>
      <c r="N215">
        <v>1011</v>
      </c>
      <c r="O215" t="s">
        <v>701</v>
      </c>
      <c r="P215" t="s">
        <v>701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296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727</v>
      </c>
      <c r="J216" t="s">
        <v>728</v>
      </c>
      <c r="K216" t="s">
        <v>729</v>
      </c>
      <c r="L216">
        <v>1368</v>
      </c>
      <c r="N216">
        <v>1011</v>
      </c>
      <c r="O216" t="s">
        <v>701</v>
      </c>
      <c r="P216" t="s">
        <v>701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296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730</v>
      </c>
      <c r="J217" t="s">
        <v>731</v>
      </c>
      <c r="K217" t="s">
        <v>732</v>
      </c>
      <c r="L217">
        <v>1368</v>
      </c>
      <c r="N217">
        <v>1011</v>
      </c>
      <c r="O217" t="s">
        <v>701</v>
      </c>
      <c r="P217" t="s">
        <v>701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296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733</v>
      </c>
      <c r="J218" t="s">
        <v>734</v>
      </c>
      <c r="K218" t="s">
        <v>735</v>
      </c>
      <c r="L218">
        <v>1368</v>
      </c>
      <c r="N218">
        <v>1011</v>
      </c>
      <c r="O218" t="s">
        <v>701</v>
      </c>
      <c r="P218" t="s">
        <v>701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296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736</v>
      </c>
      <c r="J219" t="s">
        <v>737</v>
      </c>
      <c r="K219" t="s">
        <v>738</v>
      </c>
      <c r="L219">
        <v>1368</v>
      </c>
      <c r="N219">
        <v>1011</v>
      </c>
      <c r="O219" t="s">
        <v>701</v>
      </c>
      <c r="P219" t="s">
        <v>701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296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739</v>
      </c>
      <c r="J220" t="s">
        <v>740</v>
      </c>
      <c r="K220" t="s">
        <v>741</v>
      </c>
      <c r="L220">
        <v>1368</v>
      </c>
      <c r="N220">
        <v>1011</v>
      </c>
      <c r="O220" t="s">
        <v>701</v>
      </c>
      <c r="P220" t="s">
        <v>701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296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742</v>
      </c>
      <c r="J221" t="s">
        <v>743</v>
      </c>
      <c r="K221" t="s">
        <v>744</v>
      </c>
      <c r="L221">
        <v>1368</v>
      </c>
      <c r="N221">
        <v>1011</v>
      </c>
      <c r="O221" t="s">
        <v>701</v>
      </c>
      <c r="P221" t="s">
        <v>701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296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745</v>
      </c>
      <c r="J222" t="s">
        <v>746</v>
      </c>
      <c r="K222" t="s">
        <v>747</v>
      </c>
      <c r="L222">
        <v>1368</v>
      </c>
      <c r="N222">
        <v>1011</v>
      </c>
      <c r="O222" t="s">
        <v>701</v>
      </c>
      <c r="P222" t="s">
        <v>701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296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758</v>
      </c>
      <c r="J223" t="s">
        <v>759</v>
      </c>
      <c r="K223" t="s">
        <v>760</v>
      </c>
      <c r="L223">
        <v>1339</v>
      </c>
      <c r="N223">
        <v>1007</v>
      </c>
      <c r="O223" t="s">
        <v>320</v>
      </c>
      <c r="P223" t="s">
        <v>320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296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761</v>
      </c>
      <c r="J224" t="s">
        <v>762</v>
      </c>
      <c r="K224" t="s">
        <v>763</v>
      </c>
      <c r="L224">
        <v>1346</v>
      </c>
      <c r="N224">
        <v>1009</v>
      </c>
      <c r="O224" t="s">
        <v>751</v>
      </c>
      <c r="P224" t="s">
        <v>751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296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767</v>
      </c>
      <c r="J225" t="s">
        <v>768</v>
      </c>
      <c r="K225" t="s">
        <v>769</v>
      </c>
      <c r="L225">
        <v>1348</v>
      </c>
      <c r="N225">
        <v>1009</v>
      </c>
      <c r="O225" t="s">
        <v>352</v>
      </c>
      <c r="P225" t="s">
        <v>352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296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770</v>
      </c>
      <c r="J226" t="s">
        <v>771</v>
      </c>
      <c r="K226" t="s">
        <v>772</v>
      </c>
      <c r="L226">
        <v>1348</v>
      </c>
      <c r="N226">
        <v>1009</v>
      </c>
      <c r="O226" t="s">
        <v>352</v>
      </c>
      <c r="P226" t="s">
        <v>352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296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776</v>
      </c>
      <c r="J227" t="s">
        <v>296</v>
      </c>
      <c r="K227" t="s">
        <v>777</v>
      </c>
      <c r="L227">
        <v>1374</v>
      </c>
      <c r="N227">
        <v>1013</v>
      </c>
      <c r="O227" t="s">
        <v>778</v>
      </c>
      <c r="P227" t="s">
        <v>778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296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779</v>
      </c>
      <c r="J228" t="s">
        <v>296</v>
      </c>
      <c r="K228" t="s">
        <v>780</v>
      </c>
      <c r="L228">
        <v>1191</v>
      </c>
      <c r="N228">
        <v>1013</v>
      </c>
      <c r="O228" t="s">
        <v>695</v>
      </c>
      <c r="P228" t="s">
        <v>695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296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696</v>
      </c>
      <c r="J229" t="s">
        <v>296</v>
      </c>
      <c r="K229" t="s">
        <v>697</v>
      </c>
      <c r="L229">
        <v>1191</v>
      </c>
      <c r="N229">
        <v>1013</v>
      </c>
      <c r="O229" t="s">
        <v>695</v>
      </c>
      <c r="P229" t="s">
        <v>695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296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781</v>
      </c>
      <c r="J230" t="s">
        <v>782</v>
      </c>
      <c r="K230" t="s">
        <v>783</v>
      </c>
      <c r="L230">
        <v>1368</v>
      </c>
      <c r="N230">
        <v>1011</v>
      </c>
      <c r="O230" t="s">
        <v>701</v>
      </c>
      <c r="P230" t="s">
        <v>701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296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727</v>
      </c>
      <c r="J231" t="s">
        <v>728</v>
      </c>
      <c r="K231" t="s">
        <v>729</v>
      </c>
      <c r="L231">
        <v>1368</v>
      </c>
      <c r="N231">
        <v>1011</v>
      </c>
      <c r="O231" t="s">
        <v>701</v>
      </c>
      <c r="P231" t="s">
        <v>701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296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730</v>
      </c>
      <c r="J232" t="s">
        <v>731</v>
      </c>
      <c r="K232" t="s">
        <v>732</v>
      </c>
      <c r="L232">
        <v>1368</v>
      </c>
      <c r="N232">
        <v>1011</v>
      </c>
      <c r="O232" t="s">
        <v>701</v>
      </c>
      <c r="P232" t="s">
        <v>701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296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733</v>
      </c>
      <c r="J233" t="s">
        <v>734</v>
      </c>
      <c r="K233" t="s">
        <v>735</v>
      </c>
      <c r="L233">
        <v>1368</v>
      </c>
      <c r="N233">
        <v>1011</v>
      </c>
      <c r="O233" t="s">
        <v>701</v>
      </c>
      <c r="P233" t="s">
        <v>701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296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736</v>
      </c>
      <c r="J234" t="s">
        <v>737</v>
      </c>
      <c r="K234" t="s">
        <v>738</v>
      </c>
      <c r="L234">
        <v>1368</v>
      </c>
      <c r="N234">
        <v>1011</v>
      </c>
      <c r="O234" t="s">
        <v>701</v>
      </c>
      <c r="P234" t="s">
        <v>701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296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739</v>
      </c>
      <c r="J235" t="s">
        <v>740</v>
      </c>
      <c r="K235" t="s">
        <v>741</v>
      </c>
      <c r="L235">
        <v>1368</v>
      </c>
      <c r="N235">
        <v>1011</v>
      </c>
      <c r="O235" t="s">
        <v>701</v>
      </c>
      <c r="P235" t="s">
        <v>701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296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742</v>
      </c>
      <c r="J236" t="s">
        <v>743</v>
      </c>
      <c r="K236" t="s">
        <v>744</v>
      </c>
      <c r="L236">
        <v>1368</v>
      </c>
      <c r="N236">
        <v>1011</v>
      </c>
      <c r="O236" t="s">
        <v>701</v>
      </c>
      <c r="P236" t="s">
        <v>701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296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745</v>
      </c>
      <c r="J237" t="s">
        <v>746</v>
      </c>
      <c r="K237" t="s">
        <v>747</v>
      </c>
      <c r="L237">
        <v>1368</v>
      </c>
      <c r="N237">
        <v>1011</v>
      </c>
      <c r="O237" t="s">
        <v>701</v>
      </c>
      <c r="P237" t="s">
        <v>701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296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758</v>
      </c>
      <c r="J238" t="s">
        <v>759</v>
      </c>
      <c r="K238" t="s">
        <v>760</v>
      </c>
      <c r="L238">
        <v>1339</v>
      </c>
      <c r="N238">
        <v>1007</v>
      </c>
      <c r="O238" t="s">
        <v>320</v>
      </c>
      <c r="P238" t="s">
        <v>320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296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761</v>
      </c>
      <c r="J239" t="s">
        <v>762</v>
      </c>
      <c r="K239" t="s">
        <v>763</v>
      </c>
      <c r="L239">
        <v>1346</v>
      </c>
      <c r="N239">
        <v>1009</v>
      </c>
      <c r="O239" t="s">
        <v>751</v>
      </c>
      <c r="P239" t="s">
        <v>751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296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767</v>
      </c>
      <c r="J240" t="s">
        <v>768</v>
      </c>
      <c r="K240" t="s">
        <v>769</v>
      </c>
      <c r="L240">
        <v>1348</v>
      </c>
      <c r="N240">
        <v>1009</v>
      </c>
      <c r="O240" t="s">
        <v>352</v>
      </c>
      <c r="P240" t="s">
        <v>352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296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770</v>
      </c>
      <c r="J241" t="s">
        <v>771</v>
      </c>
      <c r="K241" t="s">
        <v>772</v>
      </c>
      <c r="L241">
        <v>1348</v>
      </c>
      <c r="N241">
        <v>1009</v>
      </c>
      <c r="O241" t="s">
        <v>352</v>
      </c>
      <c r="P241" t="s">
        <v>352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296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776</v>
      </c>
      <c r="J242" t="s">
        <v>296</v>
      </c>
      <c r="K242" t="s">
        <v>777</v>
      </c>
      <c r="L242">
        <v>1374</v>
      </c>
      <c r="N242">
        <v>1013</v>
      </c>
      <c r="O242" t="s">
        <v>778</v>
      </c>
      <c r="P242" t="s">
        <v>778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296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722</v>
      </c>
      <c r="J243" t="s">
        <v>296</v>
      </c>
      <c r="K243" t="s">
        <v>723</v>
      </c>
      <c r="L243">
        <v>1191</v>
      </c>
      <c r="N243">
        <v>1013</v>
      </c>
      <c r="O243" t="s">
        <v>695</v>
      </c>
      <c r="P243" t="s">
        <v>695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296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696</v>
      </c>
      <c r="J244" t="s">
        <v>296</v>
      </c>
      <c r="K244" t="s">
        <v>697</v>
      </c>
      <c r="L244">
        <v>1191</v>
      </c>
      <c r="N244">
        <v>1013</v>
      </c>
      <c r="O244" t="s">
        <v>695</v>
      </c>
      <c r="P244" t="s">
        <v>695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296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724</v>
      </c>
      <c r="J245" t="s">
        <v>725</v>
      </c>
      <c r="K245" t="s">
        <v>726</v>
      </c>
      <c r="L245">
        <v>1368</v>
      </c>
      <c r="N245">
        <v>1011</v>
      </c>
      <c r="O245" t="s">
        <v>701</v>
      </c>
      <c r="P245" t="s">
        <v>701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296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727</v>
      </c>
      <c r="J246" t="s">
        <v>728</v>
      </c>
      <c r="K246" t="s">
        <v>729</v>
      </c>
      <c r="L246">
        <v>1368</v>
      </c>
      <c r="N246">
        <v>1011</v>
      </c>
      <c r="O246" t="s">
        <v>701</v>
      </c>
      <c r="P246" t="s">
        <v>701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296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730</v>
      </c>
      <c r="J247" t="s">
        <v>731</v>
      </c>
      <c r="K247" t="s">
        <v>732</v>
      </c>
      <c r="L247">
        <v>1368</v>
      </c>
      <c r="N247">
        <v>1011</v>
      </c>
      <c r="O247" t="s">
        <v>701</v>
      </c>
      <c r="P247" t="s">
        <v>701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296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733</v>
      </c>
      <c r="J248" t="s">
        <v>734</v>
      </c>
      <c r="K248" t="s">
        <v>735</v>
      </c>
      <c r="L248">
        <v>1368</v>
      </c>
      <c r="N248">
        <v>1011</v>
      </c>
      <c r="O248" t="s">
        <v>701</v>
      </c>
      <c r="P248" t="s">
        <v>701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296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736</v>
      </c>
      <c r="J249" t="s">
        <v>737</v>
      </c>
      <c r="K249" t="s">
        <v>738</v>
      </c>
      <c r="L249">
        <v>1368</v>
      </c>
      <c r="N249">
        <v>1011</v>
      </c>
      <c r="O249" t="s">
        <v>701</v>
      </c>
      <c r="P249" t="s">
        <v>701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296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739</v>
      </c>
      <c r="J250" t="s">
        <v>740</v>
      </c>
      <c r="K250" t="s">
        <v>741</v>
      </c>
      <c r="L250">
        <v>1368</v>
      </c>
      <c r="N250">
        <v>1011</v>
      </c>
      <c r="O250" t="s">
        <v>701</v>
      </c>
      <c r="P250" t="s">
        <v>701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296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742</v>
      </c>
      <c r="J251" t="s">
        <v>743</v>
      </c>
      <c r="K251" t="s">
        <v>744</v>
      </c>
      <c r="L251">
        <v>1368</v>
      </c>
      <c r="N251">
        <v>1011</v>
      </c>
      <c r="O251" t="s">
        <v>701</v>
      </c>
      <c r="P251" t="s">
        <v>701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296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745</v>
      </c>
      <c r="J252" t="s">
        <v>746</v>
      </c>
      <c r="K252" t="s">
        <v>747</v>
      </c>
      <c r="L252">
        <v>1368</v>
      </c>
      <c r="N252">
        <v>1011</v>
      </c>
      <c r="O252" t="s">
        <v>701</v>
      </c>
      <c r="P252" t="s">
        <v>701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296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748</v>
      </c>
      <c r="J253" t="s">
        <v>749</v>
      </c>
      <c r="K253" t="s">
        <v>750</v>
      </c>
      <c r="L253">
        <v>1346</v>
      </c>
      <c r="N253">
        <v>1009</v>
      </c>
      <c r="O253" t="s">
        <v>751</v>
      </c>
      <c r="P253" t="s">
        <v>751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296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752</v>
      </c>
      <c r="J254" t="s">
        <v>753</v>
      </c>
      <c r="K254" t="s">
        <v>754</v>
      </c>
      <c r="L254">
        <v>1348</v>
      </c>
      <c r="N254">
        <v>1009</v>
      </c>
      <c r="O254" t="s">
        <v>352</v>
      </c>
      <c r="P254" t="s">
        <v>352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296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755</v>
      </c>
      <c r="J255" t="s">
        <v>756</v>
      </c>
      <c r="K255" t="s">
        <v>757</v>
      </c>
      <c r="L255">
        <v>1339</v>
      </c>
      <c r="N255">
        <v>1007</v>
      </c>
      <c r="O255" t="s">
        <v>320</v>
      </c>
      <c r="P255" t="s">
        <v>320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296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758</v>
      </c>
      <c r="J256" t="s">
        <v>759</v>
      </c>
      <c r="K256" t="s">
        <v>760</v>
      </c>
      <c r="L256">
        <v>1339</v>
      </c>
      <c r="N256">
        <v>1007</v>
      </c>
      <c r="O256" t="s">
        <v>320</v>
      </c>
      <c r="P256" t="s">
        <v>320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296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761</v>
      </c>
      <c r="J257" t="s">
        <v>762</v>
      </c>
      <c r="K257" t="s">
        <v>763</v>
      </c>
      <c r="L257">
        <v>1346</v>
      </c>
      <c r="N257">
        <v>1009</v>
      </c>
      <c r="O257" t="s">
        <v>751</v>
      </c>
      <c r="P257" t="s">
        <v>751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296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764</v>
      </c>
      <c r="J258" t="s">
        <v>765</v>
      </c>
      <c r="K258" t="s">
        <v>766</v>
      </c>
      <c r="L258">
        <v>1346</v>
      </c>
      <c r="N258">
        <v>1009</v>
      </c>
      <c r="O258" t="s">
        <v>751</v>
      </c>
      <c r="P258" t="s">
        <v>751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296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767</v>
      </c>
      <c r="J259" t="s">
        <v>768</v>
      </c>
      <c r="K259" t="s">
        <v>769</v>
      </c>
      <c r="L259">
        <v>1348</v>
      </c>
      <c r="N259">
        <v>1009</v>
      </c>
      <c r="O259" t="s">
        <v>352</v>
      </c>
      <c r="P259" t="s">
        <v>352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296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770</v>
      </c>
      <c r="J260" t="s">
        <v>771</v>
      </c>
      <c r="K260" t="s">
        <v>772</v>
      </c>
      <c r="L260">
        <v>1348</v>
      </c>
      <c r="N260">
        <v>1009</v>
      </c>
      <c r="O260" t="s">
        <v>352</v>
      </c>
      <c r="P260" t="s">
        <v>352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296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773</v>
      </c>
      <c r="J261" t="s">
        <v>774</v>
      </c>
      <c r="K261" t="s">
        <v>775</v>
      </c>
      <c r="L261">
        <v>1348</v>
      </c>
      <c r="N261">
        <v>1009</v>
      </c>
      <c r="O261" t="s">
        <v>352</v>
      </c>
      <c r="P261" t="s">
        <v>352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296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776</v>
      </c>
      <c r="J262" t="s">
        <v>296</v>
      </c>
      <c r="K262" t="s">
        <v>777</v>
      </c>
      <c r="L262">
        <v>1374</v>
      </c>
      <c r="N262">
        <v>1013</v>
      </c>
      <c r="O262" t="s">
        <v>778</v>
      </c>
      <c r="P262" t="s">
        <v>778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296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722</v>
      </c>
      <c r="J263" t="s">
        <v>296</v>
      </c>
      <c r="K263" t="s">
        <v>723</v>
      </c>
      <c r="L263">
        <v>1191</v>
      </c>
      <c r="N263">
        <v>1013</v>
      </c>
      <c r="O263" t="s">
        <v>695</v>
      </c>
      <c r="P263" t="s">
        <v>695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296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696</v>
      </c>
      <c r="J264" t="s">
        <v>296</v>
      </c>
      <c r="K264" t="s">
        <v>697</v>
      </c>
      <c r="L264">
        <v>1191</v>
      </c>
      <c r="N264">
        <v>1013</v>
      </c>
      <c r="O264" t="s">
        <v>695</v>
      </c>
      <c r="P264" t="s">
        <v>695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296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724</v>
      </c>
      <c r="J265" t="s">
        <v>725</v>
      </c>
      <c r="K265" t="s">
        <v>726</v>
      </c>
      <c r="L265">
        <v>1368</v>
      </c>
      <c r="N265">
        <v>1011</v>
      </c>
      <c r="O265" t="s">
        <v>701</v>
      </c>
      <c r="P265" t="s">
        <v>701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296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727</v>
      </c>
      <c r="J266" t="s">
        <v>728</v>
      </c>
      <c r="K266" t="s">
        <v>729</v>
      </c>
      <c r="L266">
        <v>1368</v>
      </c>
      <c r="N266">
        <v>1011</v>
      </c>
      <c r="O266" t="s">
        <v>701</v>
      </c>
      <c r="P266" t="s">
        <v>701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296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730</v>
      </c>
      <c r="J267" t="s">
        <v>731</v>
      </c>
      <c r="K267" t="s">
        <v>732</v>
      </c>
      <c r="L267">
        <v>1368</v>
      </c>
      <c r="N267">
        <v>1011</v>
      </c>
      <c r="O267" t="s">
        <v>701</v>
      </c>
      <c r="P267" t="s">
        <v>701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296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733</v>
      </c>
      <c r="J268" t="s">
        <v>734</v>
      </c>
      <c r="K268" t="s">
        <v>735</v>
      </c>
      <c r="L268">
        <v>1368</v>
      </c>
      <c r="N268">
        <v>1011</v>
      </c>
      <c r="O268" t="s">
        <v>701</v>
      </c>
      <c r="P268" t="s">
        <v>701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296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736</v>
      </c>
      <c r="J269" t="s">
        <v>737</v>
      </c>
      <c r="K269" t="s">
        <v>738</v>
      </c>
      <c r="L269">
        <v>1368</v>
      </c>
      <c r="N269">
        <v>1011</v>
      </c>
      <c r="O269" t="s">
        <v>701</v>
      </c>
      <c r="P269" t="s">
        <v>701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296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739</v>
      </c>
      <c r="J270" t="s">
        <v>740</v>
      </c>
      <c r="K270" t="s">
        <v>741</v>
      </c>
      <c r="L270">
        <v>1368</v>
      </c>
      <c r="N270">
        <v>1011</v>
      </c>
      <c r="O270" t="s">
        <v>701</v>
      </c>
      <c r="P270" t="s">
        <v>701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296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742</v>
      </c>
      <c r="J271" t="s">
        <v>743</v>
      </c>
      <c r="K271" t="s">
        <v>744</v>
      </c>
      <c r="L271">
        <v>1368</v>
      </c>
      <c r="N271">
        <v>1011</v>
      </c>
      <c r="O271" t="s">
        <v>701</v>
      </c>
      <c r="P271" t="s">
        <v>701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296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745</v>
      </c>
      <c r="J272" t="s">
        <v>746</v>
      </c>
      <c r="K272" t="s">
        <v>747</v>
      </c>
      <c r="L272">
        <v>1368</v>
      </c>
      <c r="N272">
        <v>1011</v>
      </c>
      <c r="O272" t="s">
        <v>701</v>
      </c>
      <c r="P272" t="s">
        <v>701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296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748</v>
      </c>
      <c r="J273" t="s">
        <v>749</v>
      </c>
      <c r="K273" t="s">
        <v>750</v>
      </c>
      <c r="L273">
        <v>1346</v>
      </c>
      <c r="N273">
        <v>1009</v>
      </c>
      <c r="O273" t="s">
        <v>751</v>
      </c>
      <c r="P273" t="s">
        <v>751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296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752</v>
      </c>
      <c r="J274" t="s">
        <v>753</v>
      </c>
      <c r="K274" t="s">
        <v>754</v>
      </c>
      <c r="L274">
        <v>1348</v>
      </c>
      <c r="N274">
        <v>1009</v>
      </c>
      <c r="O274" t="s">
        <v>352</v>
      </c>
      <c r="P274" t="s">
        <v>352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296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755</v>
      </c>
      <c r="J275" t="s">
        <v>756</v>
      </c>
      <c r="K275" t="s">
        <v>757</v>
      </c>
      <c r="L275">
        <v>1339</v>
      </c>
      <c r="N275">
        <v>1007</v>
      </c>
      <c r="O275" t="s">
        <v>320</v>
      </c>
      <c r="P275" t="s">
        <v>320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296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758</v>
      </c>
      <c r="J276" t="s">
        <v>759</v>
      </c>
      <c r="K276" t="s">
        <v>760</v>
      </c>
      <c r="L276">
        <v>1339</v>
      </c>
      <c r="N276">
        <v>1007</v>
      </c>
      <c r="O276" t="s">
        <v>320</v>
      </c>
      <c r="P276" t="s">
        <v>320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296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761</v>
      </c>
      <c r="J277" t="s">
        <v>762</v>
      </c>
      <c r="K277" t="s">
        <v>763</v>
      </c>
      <c r="L277">
        <v>1346</v>
      </c>
      <c r="N277">
        <v>1009</v>
      </c>
      <c r="O277" t="s">
        <v>751</v>
      </c>
      <c r="P277" t="s">
        <v>751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296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764</v>
      </c>
      <c r="J278" t="s">
        <v>765</v>
      </c>
      <c r="K278" t="s">
        <v>766</v>
      </c>
      <c r="L278">
        <v>1346</v>
      </c>
      <c r="N278">
        <v>1009</v>
      </c>
      <c r="O278" t="s">
        <v>751</v>
      </c>
      <c r="P278" t="s">
        <v>751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296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767</v>
      </c>
      <c r="J279" t="s">
        <v>768</v>
      </c>
      <c r="K279" t="s">
        <v>769</v>
      </c>
      <c r="L279">
        <v>1348</v>
      </c>
      <c r="N279">
        <v>1009</v>
      </c>
      <c r="O279" t="s">
        <v>352</v>
      </c>
      <c r="P279" t="s">
        <v>352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296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770</v>
      </c>
      <c r="J280" t="s">
        <v>771</v>
      </c>
      <c r="K280" t="s">
        <v>772</v>
      </c>
      <c r="L280">
        <v>1348</v>
      </c>
      <c r="N280">
        <v>1009</v>
      </c>
      <c r="O280" t="s">
        <v>352</v>
      </c>
      <c r="P280" t="s">
        <v>352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296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773</v>
      </c>
      <c r="J281" t="s">
        <v>774</v>
      </c>
      <c r="K281" t="s">
        <v>775</v>
      </c>
      <c r="L281">
        <v>1348</v>
      </c>
      <c r="N281">
        <v>1009</v>
      </c>
      <c r="O281" t="s">
        <v>352</v>
      </c>
      <c r="P281" t="s">
        <v>352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296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776</v>
      </c>
      <c r="J282" t="s">
        <v>296</v>
      </c>
      <c r="K282" t="s">
        <v>777</v>
      </c>
      <c r="L282">
        <v>1374</v>
      </c>
      <c r="N282">
        <v>1013</v>
      </c>
      <c r="O282" t="s">
        <v>778</v>
      </c>
      <c r="P282" t="s">
        <v>778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296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784</v>
      </c>
      <c r="J283" t="s">
        <v>296</v>
      </c>
      <c r="K283" t="s">
        <v>785</v>
      </c>
      <c r="L283">
        <v>1191</v>
      </c>
      <c r="N283">
        <v>1013</v>
      </c>
      <c r="O283" t="s">
        <v>695</v>
      </c>
      <c r="P283" t="s">
        <v>695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296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696</v>
      </c>
      <c r="J284" t="s">
        <v>296</v>
      </c>
      <c r="K284" t="s">
        <v>697</v>
      </c>
      <c r="L284">
        <v>1191</v>
      </c>
      <c r="N284">
        <v>1013</v>
      </c>
      <c r="O284" t="s">
        <v>695</v>
      </c>
      <c r="P284" t="s">
        <v>695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296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781</v>
      </c>
      <c r="J285" t="s">
        <v>782</v>
      </c>
      <c r="K285" t="s">
        <v>783</v>
      </c>
      <c r="L285">
        <v>1368</v>
      </c>
      <c r="N285">
        <v>1011</v>
      </c>
      <c r="O285" t="s">
        <v>701</v>
      </c>
      <c r="P285" t="s">
        <v>701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296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727</v>
      </c>
      <c r="J286" t="s">
        <v>728</v>
      </c>
      <c r="K286" t="s">
        <v>729</v>
      </c>
      <c r="L286">
        <v>1368</v>
      </c>
      <c r="N286">
        <v>1011</v>
      </c>
      <c r="O286" t="s">
        <v>701</v>
      </c>
      <c r="P286" t="s">
        <v>701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296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730</v>
      </c>
      <c r="J287" t="s">
        <v>731</v>
      </c>
      <c r="K287" t="s">
        <v>732</v>
      </c>
      <c r="L287">
        <v>1368</v>
      </c>
      <c r="N287">
        <v>1011</v>
      </c>
      <c r="O287" t="s">
        <v>701</v>
      </c>
      <c r="P287" t="s">
        <v>701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296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733</v>
      </c>
      <c r="J288" t="s">
        <v>734</v>
      </c>
      <c r="K288" t="s">
        <v>735</v>
      </c>
      <c r="L288">
        <v>1368</v>
      </c>
      <c r="N288">
        <v>1011</v>
      </c>
      <c r="O288" t="s">
        <v>701</v>
      </c>
      <c r="P288" t="s">
        <v>701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296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736</v>
      </c>
      <c r="J289" t="s">
        <v>737</v>
      </c>
      <c r="K289" t="s">
        <v>738</v>
      </c>
      <c r="L289">
        <v>1368</v>
      </c>
      <c r="N289">
        <v>1011</v>
      </c>
      <c r="O289" t="s">
        <v>701</v>
      </c>
      <c r="P289" t="s">
        <v>701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296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739</v>
      </c>
      <c r="J290" t="s">
        <v>740</v>
      </c>
      <c r="K290" t="s">
        <v>741</v>
      </c>
      <c r="L290">
        <v>1368</v>
      </c>
      <c r="N290">
        <v>1011</v>
      </c>
      <c r="O290" t="s">
        <v>701</v>
      </c>
      <c r="P290" t="s">
        <v>701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296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745</v>
      </c>
      <c r="J291" t="s">
        <v>746</v>
      </c>
      <c r="K291" t="s">
        <v>747</v>
      </c>
      <c r="L291">
        <v>1368</v>
      </c>
      <c r="N291">
        <v>1011</v>
      </c>
      <c r="O291" t="s">
        <v>701</v>
      </c>
      <c r="P291" t="s">
        <v>701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296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755</v>
      </c>
      <c r="J292" t="s">
        <v>756</v>
      </c>
      <c r="K292" t="s">
        <v>757</v>
      </c>
      <c r="L292">
        <v>1339</v>
      </c>
      <c r="N292">
        <v>1007</v>
      </c>
      <c r="O292" t="s">
        <v>320</v>
      </c>
      <c r="P292" t="s">
        <v>320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296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767</v>
      </c>
      <c r="J293" t="s">
        <v>768</v>
      </c>
      <c r="K293" t="s">
        <v>769</v>
      </c>
      <c r="L293">
        <v>1348</v>
      </c>
      <c r="N293">
        <v>1009</v>
      </c>
      <c r="O293" t="s">
        <v>352</v>
      </c>
      <c r="P293" t="s">
        <v>352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296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776</v>
      </c>
      <c r="J294" t="s">
        <v>296</v>
      </c>
      <c r="K294" t="s">
        <v>777</v>
      </c>
      <c r="L294">
        <v>1374</v>
      </c>
      <c r="N294">
        <v>1013</v>
      </c>
      <c r="O294" t="s">
        <v>778</v>
      </c>
      <c r="P294" t="s">
        <v>778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296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784</v>
      </c>
      <c r="J295" t="s">
        <v>296</v>
      </c>
      <c r="K295" t="s">
        <v>785</v>
      </c>
      <c r="L295">
        <v>1191</v>
      </c>
      <c r="N295">
        <v>1013</v>
      </c>
      <c r="O295" t="s">
        <v>695</v>
      </c>
      <c r="P295" t="s">
        <v>695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296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696</v>
      </c>
      <c r="J296" t="s">
        <v>296</v>
      </c>
      <c r="K296" t="s">
        <v>697</v>
      </c>
      <c r="L296">
        <v>1191</v>
      </c>
      <c r="N296">
        <v>1013</v>
      </c>
      <c r="O296" t="s">
        <v>695</v>
      </c>
      <c r="P296" t="s">
        <v>695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296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781</v>
      </c>
      <c r="J297" t="s">
        <v>782</v>
      </c>
      <c r="K297" t="s">
        <v>783</v>
      </c>
      <c r="L297">
        <v>1368</v>
      </c>
      <c r="N297">
        <v>1011</v>
      </c>
      <c r="O297" t="s">
        <v>701</v>
      </c>
      <c r="P297" t="s">
        <v>701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296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727</v>
      </c>
      <c r="J298" t="s">
        <v>728</v>
      </c>
      <c r="K298" t="s">
        <v>729</v>
      </c>
      <c r="L298">
        <v>1368</v>
      </c>
      <c r="N298">
        <v>1011</v>
      </c>
      <c r="O298" t="s">
        <v>701</v>
      </c>
      <c r="P298" t="s">
        <v>701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296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730</v>
      </c>
      <c r="J299" t="s">
        <v>731</v>
      </c>
      <c r="K299" t="s">
        <v>732</v>
      </c>
      <c r="L299">
        <v>1368</v>
      </c>
      <c r="N299">
        <v>1011</v>
      </c>
      <c r="O299" t="s">
        <v>701</v>
      </c>
      <c r="P299" t="s">
        <v>701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296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733</v>
      </c>
      <c r="J300" t="s">
        <v>734</v>
      </c>
      <c r="K300" t="s">
        <v>735</v>
      </c>
      <c r="L300">
        <v>1368</v>
      </c>
      <c r="N300">
        <v>1011</v>
      </c>
      <c r="O300" t="s">
        <v>701</v>
      </c>
      <c r="P300" t="s">
        <v>701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296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736</v>
      </c>
      <c r="J301" t="s">
        <v>737</v>
      </c>
      <c r="K301" t="s">
        <v>738</v>
      </c>
      <c r="L301">
        <v>1368</v>
      </c>
      <c r="N301">
        <v>1011</v>
      </c>
      <c r="O301" t="s">
        <v>701</v>
      </c>
      <c r="P301" t="s">
        <v>701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296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739</v>
      </c>
      <c r="J302" t="s">
        <v>740</v>
      </c>
      <c r="K302" t="s">
        <v>741</v>
      </c>
      <c r="L302">
        <v>1368</v>
      </c>
      <c r="N302">
        <v>1011</v>
      </c>
      <c r="O302" t="s">
        <v>701</v>
      </c>
      <c r="P302" t="s">
        <v>701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296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745</v>
      </c>
      <c r="J303" t="s">
        <v>746</v>
      </c>
      <c r="K303" t="s">
        <v>747</v>
      </c>
      <c r="L303">
        <v>1368</v>
      </c>
      <c r="N303">
        <v>1011</v>
      </c>
      <c r="O303" t="s">
        <v>701</v>
      </c>
      <c r="P303" t="s">
        <v>701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296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755</v>
      </c>
      <c r="J304" t="s">
        <v>756</v>
      </c>
      <c r="K304" t="s">
        <v>757</v>
      </c>
      <c r="L304">
        <v>1339</v>
      </c>
      <c r="N304">
        <v>1007</v>
      </c>
      <c r="O304" t="s">
        <v>320</v>
      </c>
      <c r="P304" t="s">
        <v>320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296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767</v>
      </c>
      <c r="J305" t="s">
        <v>768</v>
      </c>
      <c r="K305" t="s">
        <v>769</v>
      </c>
      <c r="L305">
        <v>1348</v>
      </c>
      <c r="N305">
        <v>1009</v>
      </c>
      <c r="O305" t="s">
        <v>352</v>
      </c>
      <c r="P305" t="s">
        <v>352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296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776</v>
      </c>
      <c r="J306" t="s">
        <v>296</v>
      </c>
      <c r="K306" t="s">
        <v>777</v>
      </c>
      <c r="L306">
        <v>1374</v>
      </c>
      <c r="N306">
        <v>1013</v>
      </c>
      <c r="O306" t="s">
        <v>778</v>
      </c>
      <c r="P306" t="s">
        <v>778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296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779</v>
      </c>
      <c r="J307" t="s">
        <v>296</v>
      </c>
      <c r="K307" t="s">
        <v>780</v>
      </c>
      <c r="L307">
        <v>1191</v>
      </c>
      <c r="N307">
        <v>1013</v>
      </c>
      <c r="O307" t="s">
        <v>695</v>
      </c>
      <c r="P307" t="s">
        <v>695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296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696</v>
      </c>
      <c r="J308" t="s">
        <v>296</v>
      </c>
      <c r="K308" t="s">
        <v>697</v>
      </c>
      <c r="L308">
        <v>1191</v>
      </c>
      <c r="N308">
        <v>1013</v>
      </c>
      <c r="O308" t="s">
        <v>695</v>
      </c>
      <c r="P308" t="s">
        <v>695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296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786</v>
      </c>
      <c r="J309" t="s">
        <v>787</v>
      </c>
      <c r="K309" t="s">
        <v>788</v>
      </c>
      <c r="L309">
        <v>1368</v>
      </c>
      <c r="N309">
        <v>1011</v>
      </c>
      <c r="O309" t="s">
        <v>701</v>
      </c>
      <c r="P309" t="s">
        <v>701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296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781</v>
      </c>
      <c r="J310" t="s">
        <v>782</v>
      </c>
      <c r="K310" t="s">
        <v>783</v>
      </c>
      <c r="L310">
        <v>1368</v>
      </c>
      <c r="N310">
        <v>1011</v>
      </c>
      <c r="O310" t="s">
        <v>701</v>
      </c>
      <c r="P310" t="s">
        <v>701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296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789</v>
      </c>
      <c r="J311" t="s">
        <v>790</v>
      </c>
      <c r="K311" t="s">
        <v>791</v>
      </c>
      <c r="L311">
        <v>1368</v>
      </c>
      <c r="N311">
        <v>1011</v>
      </c>
      <c r="O311" t="s">
        <v>701</v>
      </c>
      <c r="P311" t="s">
        <v>701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296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792</v>
      </c>
      <c r="J312" t="s">
        <v>793</v>
      </c>
      <c r="K312" t="s">
        <v>794</v>
      </c>
      <c r="L312">
        <v>1368</v>
      </c>
      <c r="N312">
        <v>1011</v>
      </c>
      <c r="O312" t="s">
        <v>701</v>
      </c>
      <c r="P312" t="s">
        <v>701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296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795</v>
      </c>
      <c r="J313" t="s">
        <v>796</v>
      </c>
      <c r="K313" t="s">
        <v>797</v>
      </c>
      <c r="L313">
        <v>1368</v>
      </c>
      <c r="N313">
        <v>1011</v>
      </c>
      <c r="O313" t="s">
        <v>701</v>
      </c>
      <c r="P313" t="s">
        <v>701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296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798</v>
      </c>
      <c r="J314" t="s">
        <v>0</v>
      </c>
      <c r="K314" t="s">
        <v>1</v>
      </c>
      <c r="L314">
        <v>1368</v>
      </c>
      <c r="N314">
        <v>1011</v>
      </c>
      <c r="O314" t="s">
        <v>701</v>
      </c>
      <c r="P314" t="s">
        <v>701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296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2</v>
      </c>
      <c r="J315" t="s">
        <v>3</v>
      </c>
      <c r="K315" t="s">
        <v>4</v>
      </c>
      <c r="L315">
        <v>1368</v>
      </c>
      <c r="N315">
        <v>1011</v>
      </c>
      <c r="O315" t="s">
        <v>701</v>
      </c>
      <c r="P315" t="s">
        <v>701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296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758</v>
      </c>
      <c r="J316" t="s">
        <v>759</v>
      </c>
      <c r="K316" t="s">
        <v>760</v>
      </c>
      <c r="L316">
        <v>1339</v>
      </c>
      <c r="N316">
        <v>1007</v>
      </c>
      <c r="O316" t="s">
        <v>320</v>
      </c>
      <c r="P316" t="s">
        <v>320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296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761</v>
      </c>
      <c r="J317" t="s">
        <v>762</v>
      </c>
      <c r="K317" t="s">
        <v>763</v>
      </c>
      <c r="L317">
        <v>1346</v>
      </c>
      <c r="N317">
        <v>1009</v>
      </c>
      <c r="O317" t="s">
        <v>751</v>
      </c>
      <c r="P317" t="s">
        <v>751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296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5</v>
      </c>
      <c r="J318" t="s">
        <v>6</v>
      </c>
      <c r="K318" t="s">
        <v>7</v>
      </c>
      <c r="L318">
        <v>1348</v>
      </c>
      <c r="N318">
        <v>1009</v>
      </c>
      <c r="O318" t="s">
        <v>352</v>
      </c>
      <c r="P318" t="s">
        <v>352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296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273</v>
      </c>
      <c r="J319" t="s">
        <v>274</v>
      </c>
      <c r="K319" t="s">
        <v>275</v>
      </c>
      <c r="L319">
        <v>1348</v>
      </c>
      <c r="N319">
        <v>1009</v>
      </c>
      <c r="O319" t="s">
        <v>352</v>
      </c>
      <c r="P319" t="s">
        <v>352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296</v>
      </c>
      <c r="AG319">
        <v>0</v>
      </c>
      <c r="AH319">
        <v>3</v>
      </c>
      <c r="AI319">
        <v>-1</v>
      </c>
      <c r="AJ319" t="s">
        <v>296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8</v>
      </c>
      <c r="J320" t="s">
        <v>9</v>
      </c>
      <c r="K320" t="s">
        <v>10</v>
      </c>
      <c r="L320">
        <v>1348</v>
      </c>
      <c r="N320">
        <v>1009</v>
      </c>
      <c r="O320" t="s">
        <v>352</v>
      </c>
      <c r="P320" t="s">
        <v>352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296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11</v>
      </c>
      <c r="J321" t="s">
        <v>12</v>
      </c>
      <c r="K321" t="s">
        <v>13</v>
      </c>
      <c r="L321">
        <v>1348</v>
      </c>
      <c r="N321">
        <v>1009</v>
      </c>
      <c r="O321" t="s">
        <v>352</v>
      </c>
      <c r="P321" t="s">
        <v>352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296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14</v>
      </c>
      <c r="J322" t="s">
        <v>15</v>
      </c>
      <c r="K322" t="s">
        <v>16</v>
      </c>
      <c r="L322">
        <v>1348</v>
      </c>
      <c r="N322">
        <v>1009</v>
      </c>
      <c r="O322" t="s">
        <v>352</v>
      </c>
      <c r="P322" t="s">
        <v>352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296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276</v>
      </c>
      <c r="J323" t="s">
        <v>296</v>
      </c>
      <c r="K323" t="s">
        <v>277</v>
      </c>
      <c r="L323">
        <v>1348</v>
      </c>
      <c r="N323">
        <v>1009</v>
      </c>
      <c r="O323" t="s">
        <v>352</v>
      </c>
      <c r="P323" t="s">
        <v>352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296</v>
      </c>
      <c r="AG323">
        <v>1</v>
      </c>
      <c r="AH323">
        <v>3</v>
      </c>
      <c r="AI323">
        <v>-1</v>
      </c>
      <c r="AJ323" t="s">
        <v>296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17</v>
      </c>
      <c r="J324" t="s">
        <v>18</v>
      </c>
      <c r="K324" t="s">
        <v>19</v>
      </c>
      <c r="L324">
        <v>1302</v>
      </c>
      <c r="N324">
        <v>1003</v>
      </c>
      <c r="O324" t="s">
        <v>20</v>
      </c>
      <c r="P324" t="s">
        <v>20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296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21</v>
      </c>
      <c r="J325" t="s">
        <v>22</v>
      </c>
      <c r="K325" t="s">
        <v>23</v>
      </c>
      <c r="L325">
        <v>1348</v>
      </c>
      <c r="N325">
        <v>1009</v>
      </c>
      <c r="O325" t="s">
        <v>352</v>
      </c>
      <c r="P325" t="s">
        <v>352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296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24</v>
      </c>
      <c r="J326" t="s">
        <v>25</v>
      </c>
      <c r="K326" t="s">
        <v>26</v>
      </c>
      <c r="L326">
        <v>1348</v>
      </c>
      <c r="N326">
        <v>1009</v>
      </c>
      <c r="O326" t="s">
        <v>352</v>
      </c>
      <c r="P326" t="s">
        <v>352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296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27</v>
      </c>
      <c r="J327" t="s">
        <v>28</v>
      </c>
      <c r="K327" t="s">
        <v>29</v>
      </c>
      <c r="L327">
        <v>1339</v>
      </c>
      <c r="N327">
        <v>1007</v>
      </c>
      <c r="O327" t="s">
        <v>320</v>
      </c>
      <c r="P327" t="s">
        <v>320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296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30</v>
      </c>
      <c r="J328" t="s">
        <v>31</v>
      </c>
      <c r="K328" t="s">
        <v>32</v>
      </c>
      <c r="L328">
        <v>1348</v>
      </c>
      <c r="N328">
        <v>1009</v>
      </c>
      <c r="O328" t="s">
        <v>352</v>
      </c>
      <c r="P328" t="s">
        <v>352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296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33</v>
      </c>
      <c r="J329" t="s">
        <v>34</v>
      </c>
      <c r="K329" t="s">
        <v>35</v>
      </c>
      <c r="L329">
        <v>1348</v>
      </c>
      <c r="N329">
        <v>1009</v>
      </c>
      <c r="O329" t="s">
        <v>352</v>
      </c>
      <c r="P329" t="s">
        <v>352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296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779</v>
      </c>
      <c r="J330" t="s">
        <v>296</v>
      </c>
      <c r="K330" t="s">
        <v>780</v>
      </c>
      <c r="L330">
        <v>1191</v>
      </c>
      <c r="N330">
        <v>1013</v>
      </c>
      <c r="O330" t="s">
        <v>695</v>
      </c>
      <c r="P330" t="s">
        <v>695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296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696</v>
      </c>
      <c r="J331" t="s">
        <v>296</v>
      </c>
      <c r="K331" t="s">
        <v>697</v>
      </c>
      <c r="L331">
        <v>1191</v>
      </c>
      <c r="N331">
        <v>1013</v>
      </c>
      <c r="O331" t="s">
        <v>695</v>
      </c>
      <c r="P331" t="s">
        <v>695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296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786</v>
      </c>
      <c r="J332" t="s">
        <v>787</v>
      </c>
      <c r="K332" t="s">
        <v>788</v>
      </c>
      <c r="L332">
        <v>1368</v>
      </c>
      <c r="N332">
        <v>1011</v>
      </c>
      <c r="O332" t="s">
        <v>701</v>
      </c>
      <c r="P332" t="s">
        <v>701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296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781</v>
      </c>
      <c r="J333" t="s">
        <v>782</v>
      </c>
      <c r="K333" t="s">
        <v>783</v>
      </c>
      <c r="L333">
        <v>1368</v>
      </c>
      <c r="N333">
        <v>1011</v>
      </c>
      <c r="O333" t="s">
        <v>701</v>
      </c>
      <c r="P333" t="s">
        <v>701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296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789</v>
      </c>
      <c r="J334" t="s">
        <v>790</v>
      </c>
      <c r="K334" t="s">
        <v>791</v>
      </c>
      <c r="L334">
        <v>1368</v>
      </c>
      <c r="N334">
        <v>1011</v>
      </c>
      <c r="O334" t="s">
        <v>701</v>
      </c>
      <c r="P334" t="s">
        <v>701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296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792</v>
      </c>
      <c r="J335" t="s">
        <v>793</v>
      </c>
      <c r="K335" t="s">
        <v>794</v>
      </c>
      <c r="L335">
        <v>1368</v>
      </c>
      <c r="N335">
        <v>1011</v>
      </c>
      <c r="O335" t="s">
        <v>701</v>
      </c>
      <c r="P335" t="s">
        <v>701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296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795</v>
      </c>
      <c r="J336" t="s">
        <v>796</v>
      </c>
      <c r="K336" t="s">
        <v>797</v>
      </c>
      <c r="L336">
        <v>1368</v>
      </c>
      <c r="N336">
        <v>1011</v>
      </c>
      <c r="O336" t="s">
        <v>701</v>
      </c>
      <c r="P336" t="s">
        <v>701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296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798</v>
      </c>
      <c r="J337" t="s">
        <v>0</v>
      </c>
      <c r="K337" t="s">
        <v>1</v>
      </c>
      <c r="L337">
        <v>1368</v>
      </c>
      <c r="N337">
        <v>1011</v>
      </c>
      <c r="O337" t="s">
        <v>701</v>
      </c>
      <c r="P337" t="s">
        <v>701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296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2</v>
      </c>
      <c r="J338" t="s">
        <v>3</v>
      </c>
      <c r="K338" t="s">
        <v>4</v>
      </c>
      <c r="L338">
        <v>1368</v>
      </c>
      <c r="N338">
        <v>1011</v>
      </c>
      <c r="O338" t="s">
        <v>701</v>
      </c>
      <c r="P338" t="s">
        <v>701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296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758</v>
      </c>
      <c r="J339" t="s">
        <v>759</v>
      </c>
      <c r="K339" t="s">
        <v>760</v>
      </c>
      <c r="L339">
        <v>1339</v>
      </c>
      <c r="N339">
        <v>1007</v>
      </c>
      <c r="O339" t="s">
        <v>320</v>
      </c>
      <c r="P339" t="s">
        <v>320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296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761</v>
      </c>
      <c r="J340" t="s">
        <v>762</v>
      </c>
      <c r="K340" t="s">
        <v>763</v>
      </c>
      <c r="L340">
        <v>1346</v>
      </c>
      <c r="N340">
        <v>1009</v>
      </c>
      <c r="O340" t="s">
        <v>751</v>
      </c>
      <c r="P340" t="s">
        <v>751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296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5</v>
      </c>
      <c r="J341" t="s">
        <v>6</v>
      </c>
      <c r="K341" t="s">
        <v>7</v>
      </c>
      <c r="L341">
        <v>1348</v>
      </c>
      <c r="N341">
        <v>1009</v>
      </c>
      <c r="O341" t="s">
        <v>352</v>
      </c>
      <c r="P341" t="s">
        <v>352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296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273</v>
      </c>
      <c r="J342" t="s">
        <v>274</v>
      </c>
      <c r="K342" t="s">
        <v>275</v>
      </c>
      <c r="L342">
        <v>1348</v>
      </c>
      <c r="N342">
        <v>1009</v>
      </c>
      <c r="O342" t="s">
        <v>352</v>
      </c>
      <c r="P342" t="s">
        <v>352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296</v>
      </c>
      <c r="AG342">
        <v>0</v>
      </c>
      <c r="AH342">
        <v>3</v>
      </c>
      <c r="AI342">
        <v>-1</v>
      </c>
      <c r="AJ342" t="s">
        <v>296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8</v>
      </c>
      <c r="J343" t="s">
        <v>9</v>
      </c>
      <c r="K343" t="s">
        <v>10</v>
      </c>
      <c r="L343">
        <v>1348</v>
      </c>
      <c r="N343">
        <v>1009</v>
      </c>
      <c r="O343" t="s">
        <v>352</v>
      </c>
      <c r="P343" t="s">
        <v>352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296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11</v>
      </c>
      <c r="J344" t="s">
        <v>12</v>
      </c>
      <c r="K344" t="s">
        <v>13</v>
      </c>
      <c r="L344">
        <v>1348</v>
      </c>
      <c r="N344">
        <v>1009</v>
      </c>
      <c r="O344" t="s">
        <v>352</v>
      </c>
      <c r="P344" t="s">
        <v>352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296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14</v>
      </c>
      <c r="J345" t="s">
        <v>15</v>
      </c>
      <c r="K345" t="s">
        <v>16</v>
      </c>
      <c r="L345">
        <v>1348</v>
      </c>
      <c r="N345">
        <v>1009</v>
      </c>
      <c r="O345" t="s">
        <v>352</v>
      </c>
      <c r="P345" t="s">
        <v>352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296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276</v>
      </c>
      <c r="J346" t="s">
        <v>296</v>
      </c>
      <c r="K346" t="s">
        <v>277</v>
      </c>
      <c r="L346">
        <v>1348</v>
      </c>
      <c r="N346">
        <v>1009</v>
      </c>
      <c r="O346" t="s">
        <v>352</v>
      </c>
      <c r="P346" t="s">
        <v>352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296</v>
      </c>
      <c r="AG346">
        <v>1</v>
      </c>
      <c r="AH346">
        <v>3</v>
      </c>
      <c r="AI346">
        <v>-1</v>
      </c>
      <c r="AJ346" t="s">
        <v>296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17</v>
      </c>
      <c r="J347" t="s">
        <v>18</v>
      </c>
      <c r="K347" t="s">
        <v>19</v>
      </c>
      <c r="L347">
        <v>1302</v>
      </c>
      <c r="N347">
        <v>1003</v>
      </c>
      <c r="O347" t="s">
        <v>20</v>
      </c>
      <c r="P347" t="s">
        <v>20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296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21</v>
      </c>
      <c r="J348" t="s">
        <v>22</v>
      </c>
      <c r="K348" t="s">
        <v>23</v>
      </c>
      <c r="L348">
        <v>1348</v>
      </c>
      <c r="N348">
        <v>1009</v>
      </c>
      <c r="O348" t="s">
        <v>352</v>
      </c>
      <c r="P348" t="s">
        <v>352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296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24</v>
      </c>
      <c r="J349" t="s">
        <v>25</v>
      </c>
      <c r="K349" t="s">
        <v>26</v>
      </c>
      <c r="L349">
        <v>1348</v>
      </c>
      <c r="N349">
        <v>1009</v>
      </c>
      <c r="O349" t="s">
        <v>352</v>
      </c>
      <c r="P349" t="s">
        <v>352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296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27</v>
      </c>
      <c r="J350" t="s">
        <v>28</v>
      </c>
      <c r="K350" t="s">
        <v>29</v>
      </c>
      <c r="L350">
        <v>1339</v>
      </c>
      <c r="N350">
        <v>1007</v>
      </c>
      <c r="O350" t="s">
        <v>320</v>
      </c>
      <c r="P350" t="s">
        <v>320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296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30</v>
      </c>
      <c r="J351" t="s">
        <v>31</v>
      </c>
      <c r="K351" t="s">
        <v>32</v>
      </c>
      <c r="L351">
        <v>1348</v>
      </c>
      <c r="N351">
        <v>1009</v>
      </c>
      <c r="O351" t="s">
        <v>352</v>
      </c>
      <c r="P351" t="s">
        <v>352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296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33</v>
      </c>
      <c r="J352" t="s">
        <v>34</v>
      </c>
      <c r="K352" t="s">
        <v>35</v>
      </c>
      <c r="L352">
        <v>1348</v>
      </c>
      <c r="N352">
        <v>1009</v>
      </c>
      <c r="O352" t="s">
        <v>352</v>
      </c>
      <c r="P352" t="s">
        <v>352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296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36</v>
      </c>
      <c r="J353" t="s">
        <v>296</v>
      </c>
      <c r="K353" t="s">
        <v>37</v>
      </c>
      <c r="L353">
        <v>1191</v>
      </c>
      <c r="N353">
        <v>1013</v>
      </c>
      <c r="O353" t="s">
        <v>695</v>
      </c>
      <c r="P353" t="s">
        <v>695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296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696</v>
      </c>
      <c r="J354" t="s">
        <v>296</v>
      </c>
      <c r="K354" t="s">
        <v>697</v>
      </c>
      <c r="L354">
        <v>1191</v>
      </c>
      <c r="N354">
        <v>1013</v>
      </c>
      <c r="O354" t="s">
        <v>695</v>
      </c>
      <c r="P354" t="s">
        <v>695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296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781</v>
      </c>
      <c r="J355" t="s">
        <v>782</v>
      </c>
      <c r="K355" t="s">
        <v>783</v>
      </c>
      <c r="L355">
        <v>1368</v>
      </c>
      <c r="N355">
        <v>1011</v>
      </c>
      <c r="O355" t="s">
        <v>701</v>
      </c>
      <c r="P355" t="s">
        <v>701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296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38</v>
      </c>
      <c r="J356" t="s">
        <v>39</v>
      </c>
      <c r="K356" t="s">
        <v>40</v>
      </c>
      <c r="L356">
        <v>1368</v>
      </c>
      <c r="N356">
        <v>1011</v>
      </c>
      <c r="O356" t="s">
        <v>701</v>
      </c>
      <c r="P356" t="s">
        <v>701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296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730</v>
      </c>
      <c r="J357" t="s">
        <v>731</v>
      </c>
      <c r="K357" t="s">
        <v>732</v>
      </c>
      <c r="L357">
        <v>1368</v>
      </c>
      <c r="N357">
        <v>1011</v>
      </c>
      <c r="O357" t="s">
        <v>701</v>
      </c>
      <c r="P357" t="s">
        <v>701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296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733</v>
      </c>
      <c r="J358" t="s">
        <v>734</v>
      </c>
      <c r="K358" t="s">
        <v>735</v>
      </c>
      <c r="L358">
        <v>1368</v>
      </c>
      <c r="N358">
        <v>1011</v>
      </c>
      <c r="O358" t="s">
        <v>701</v>
      </c>
      <c r="P358" t="s">
        <v>701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296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739</v>
      </c>
      <c r="J359" t="s">
        <v>740</v>
      </c>
      <c r="K359" t="s">
        <v>741</v>
      </c>
      <c r="L359">
        <v>1368</v>
      </c>
      <c r="N359">
        <v>1011</v>
      </c>
      <c r="O359" t="s">
        <v>701</v>
      </c>
      <c r="P359" t="s">
        <v>701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296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758</v>
      </c>
      <c r="J360" t="s">
        <v>759</v>
      </c>
      <c r="K360" t="s">
        <v>760</v>
      </c>
      <c r="L360">
        <v>1339</v>
      </c>
      <c r="N360">
        <v>1007</v>
      </c>
      <c r="O360" t="s">
        <v>320</v>
      </c>
      <c r="P360" t="s">
        <v>320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296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761</v>
      </c>
      <c r="J361" t="s">
        <v>762</v>
      </c>
      <c r="K361" t="s">
        <v>763</v>
      </c>
      <c r="L361">
        <v>1346</v>
      </c>
      <c r="N361">
        <v>1009</v>
      </c>
      <c r="O361" t="s">
        <v>751</v>
      </c>
      <c r="P361" t="s">
        <v>751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296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41</v>
      </c>
      <c r="J362" t="s">
        <v>42</v>
      </c>
      <c r="K362" t="s">
        <v>43</v>
      </c>
      <c r="L362">
        <v>1339</v>
      </c>
      <c r="N362">
        <v>1007</v>
      </c>
      <c r="O362" t="s">
        <v>320</v>
      </c>
      <c r="P362" t="s">
        <v>320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296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44</v>
      </c>
      <c r="J363" t="s">
        <v>45</v>
      </c>
      <c r="K363" t="s">
        <v>46</v>
      </c>
      <c r="L363">
        <v>1348</v>
      </c>
      <c r="N363">
        <v>1009</v>
      </c>
      <c r="O363" t="s">
        <v>352</v>
      </c>
      <c r="P363" t="s">
        <v>352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296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278</v>
      </c>
      <c r="J364" t="s">
        <v>296</v>
      </c>
      <c r="K364" t="s">
        <v>279</v>
      </c>
      <c r="L364">
        <v>1346</v>
      </c>
      <c r="N364">
        <v>1009</v>
      </c>
      <c r="O364" t="s">
        <v>751</v>
      </c>
      <c r="P364" t="s">
        <v>751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296</v>
      </c>
      <c r="AG364">
        <v>1820</v>
      </c>
      <c r="AH364">
        <v>3</v>
      </c>
      <c r="AI364">
        <v>-1</v>
      </c>
      <c r="AJ364" t="s">
        <v>296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776</v>
      </c>
      <c r="J365" t="s">
        <v>296</v>
      </c>
      <c r="K365" t="s">
        <v>777</v>
      </c>
      <c r="L365">
        <v>1374</v>
      </c>
      <c r="N365">
        <v>1013</v>
      </c>
      <c r="O365" t="s">
        <v>778</v>
      </c>
      <c r="P365" t="s">
        <v>778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296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36</v>
      </c>
      <c r="J366" t="s">
        <v>296</v>
      </c>
      <c r="K366" t="s">
        <v>37</v>
      </c>
      <c r="L366">
        <v>1191</v>
      </c>
      <c r="N366">
        <v>1013</v>
      </c>
      <c r="O366" t="s">
        <v>695</v>
      </c>
      <c r="P366" t="s">
        <v>695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296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696</v>
      </c>
      <c r="J367" t="s">
        <v>296</v>
      </c>
      <c r="K367" t="s">
        <v>697</v>
      </c>
      <c r="L367">
        <v>1191</v>
      </c>
      <c r="N367">
        <v>1013</v>
      </c>
      <c r="O367" t="s">
        <v>695</v>
      </c>
      <c r="P367" t="s">
        <v>695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296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781</v>
      </c>
      <c r="J368" t="s">
        <v>782</v>
      </c>
      <c r="K368" t="s">
        <v>783</v>
      </c>
      <c r="L368">
        <v>1368</v>
      </c>
      <c r="N368">
        <v>1011</v>
      </c>
      <c r="O368" t="s">
        <v>701</v>
      </c>
      <c r="P368" t="s">
        <v>701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296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38</v>
      </c>
      <c r="J369" t="s">
        <v>39</v>
      </c>
      <c r="K369" t="s">
        <v>40</v>
      </c>
      <c r="L369">
        <v>1368</v>
      </c>
      <c r="N369">
        <v>1011</v>
      </c>
      <c r="O369" t="s">
        <v>701</v>
      </c>
      <c r="P369" t="s">
        <v>701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296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730</v>
      </c>
      <c r="J370" t="s">
        <v>731</v>
      </c>
      <c r="K370" t="s">
        <v>732</v>
      </c>
      <c r="L370">
        <v>1368</v>
      </c>
      <c r="N370">
        <v>1011</v>
      </c>
      <c r="O370" t="s">
        <v>701</v>
      </c>
      <c r="P370" t="s">
        <v>701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296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733</v>
      </c>
      <c r="J371" t="s">
        <v>734</v>
      </c>
      <c r="K371" t="s">
        <v>735</v>
      </c>
      <c r="L371">
        <v>1368</v>
      </c>
      <c r="N371">
        <v>1011</v>
      </c>
      <c r="O371" t="s">
        <v>701</v>
      </c>
      <c r="P371" t="s">
        <v>701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296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739</v>
      </c>
      <c r="J372" t="s">
        <v>740</v>
      </c>
      <c r="K372" t="s">
        <v>741</v>
      </c>
      <c r="L372">
        <v>1368</v>
      </c>
      <c r="N372">
        <v>1011</v>
      </c>
      <c r="O372" t="s">
        <v>701</v>
      </c>
      <c r="P372" t="s">
        <v>701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296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758</v>
      </c>
      <c r="J373" t="s">
        <v>759</v>
      </c>
      <c r="K373" t="s">
        <v>760</v>
      </c>
      <c r="L373">
        <v>1339</v>
      </c>
      <c r="N373">
        <v>1007</v>
      </c>
      <c r="O373" t="s">
        <v>320</v>
      </c>
      <c r="P373" t="s">
        <v>320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296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761</v>
      </c>
      <c r="J374" t="s">
        <v>762</v>
      </c>
      <c r="K374" t="s">
        <v>763</v>
      </c>
      <c r="L374">
        <v>1346</v>
      </c>
      <c r="N374">
        <v>1009</v>
      </c>
      <c r="O374" t="s">
        <v>751</v>
      </c>
      <c r="P374" t="s">
        <v>751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296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41</v>
      </c>
      <c r="J375" t="s">
        <v>42</v>
      </c>
      <c r="K375" t="s">
        <v>43</v>
      </c>
      <c r="L375">
        <v>1339</v>
      </c>
      <c r="N375">
        <v>1007</v>
      </c>
      <c r="O375" t="s">
        <v>320</v>
      </c>
      <c r="P375" t="s">
        <v>320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296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44</v>
      </c>
      <c r="J376" t="s">
        <v>45</v>
      </c>
      <c r="K376" t="s">
        <v>46</v>
      </c>
      <c r="L376">
        <v>1348</v>
      </c>
      <c r="N376">
        <v>1009</v>
      </c>
      <c r="O376" t="s">
        <v>352</v>
      </c>
      <c r="P376" t="s">
        <v>352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296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278</v>
      </c>
      <c r="J377" t="s">
        <v>296</v>
      </c>
      <c r="K377" t="s">
        <v>279</v>
      </c>
      <c r="L377">
        <v>1346</v>
      </c>
      <c r="N377">
        <v>1009</v>
      </c>
      <c r="O377" t="s">
        <v>751</v>
      </c>
      <c r="P377" t="s">
        <v>751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296</v>
      </c>
      <c r="AG377">
        <v>1820</v>
      </c>
      <c r="AH377">
        <v>3</v>
      </c>
      <c r="AI377">
        <v>-1</v>
      </c>
      <c r="AJ377" t="s">
        <v>296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776</v>
      </c>
      <c r="J378" t="s">
        <v>296</v>
      </c>
      <c r="K378" t="s">
        <v>777</v>
      </c>
      <c r="L378">
        <v>1374</v>
      </c>
      <c r="N378">
        <v>1013</v>
      </c>
      <c r="O378" t="s">
        <v>778</v>
      </c>
      <c r="P378" t="s">
        <v>778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296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47</v>
      </c>
      <c r="J379" t="s">
        <v>296</v>
      </c>
      <c r="K379" t="s">
        <v>48</v>
      </c>
      <c r="L379">
        <v>1191</v>
      </c>
      <c r="N379">
        <v>1013</v>
      </c>
      <c r="O379" t="s">
        <v>695</v>
      </c>
      <c r="P379" t="s">
        <v>695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296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696</v>
      </c>
      <c r="J380" t="s">
        <v>296</v>
      </c>
      <c r="K380" t="s">
        <v>697</v>
      </c>
      <c r="L380">
        <v>1191</v>
      </c>
      <c r="N380">
        <v>1013</v>
      </c>
      <c r="O380" t="s">
        <v>695</v>
      </c>
      <c r="P380" t="s">
        <v>695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296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781</v>
      </c>
      <c r="J381" t="s">
        <v>782</v>
      </c>
      <c r="K381" t="s">
        <v>783</v>
      </c>
      <c r="L381">
        <v>1368</v>
      </c>
      <c r="N381">
        <v>1011</v>
      </c>
      <c r="O381" t="s">
        <v>701</v>
      </c>
      <c r="P381" t="s">
        <v>701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296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727</v>
      </c>
      <c r="J382" t="s">
        <v>728</v>
      </c>
      <c r="K382" t="s">
        <v>729</v>
      </c>
      <c r="L382">
        <v>1368</v>
      </c>
      <c r="N382">
        <v>1011</v>
      </c>
      <c r="O382" t="s">
        <v>701</v>
      </c>
      <c r="P382" t="s">
        <v>701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296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49</v>
      </c>
      <c r="J383" t="s">
        <v>50</v>
      </c>
      <c r="K383" t="s">
        <v>51</v>
      </c>
      <c r="L383">
        <v>1368</v>
      </c>
      <c r="N383">
        <v>1011</v>
      </c>
      <c r="O383" t="s">
        <v>701</v>
      </c>
      <c r="P383" t="s">
        <v>701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296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730</v>
      </c>
      <c r="J384" t="s">
        <v>731</v>
      </c>
      <c r="K384" t="s">
        <v>732</v>
      </c>
      <c r="L384">
        <v>1368</v>
      </c>
      <c r="N384">
        <v>1011</v>
      </c>
      <c r="O384" t="s">
        <v>701</v>
      </c>
      <c r="P384" t="s">
        <v>701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296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733</v>
      </c>
      <c r="J385" t="s">
        <v>734</v>
      </c>
      <c r="K385" t="s">
        <v>735</v>
      </c>
      <c r="L385">
        <v>1368</v>
      </c>
      <c r="N385">
        <v>1011</v>
      </c>
      <c r="O385" t="s">
        <v>701</v>
      </c>
      <c r="P385" t="s">
        <v>701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296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739</v>
      </c>
      <c r="J386" t="s">
        <v>740</v>
      </c>
      <c r="K386" t="s">
        <v>741</v>
      </c>
      <c r="L386">
        <v>1368</v>
      </c>
      <c r="N386">
        <v>1011</v>
      </c>
      <c r="O386" t="s">
        <v>701</v>
      </c>
      <c r="P386" t="s">
        <v>701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296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755</v>
      </c>
      <c r="J387" t="s">
        <v>756</v>
      </c>
      <c r="K387" t="s">
        <v>757</v>
      </c>
      <c r="L387">
        <v>1339</v>
      </c>
      <c r="N387">
        <v>1007</v>
      </c>
      <c r="O387" t="s">
        <v>320</v>
      </c>
      <c r="P387" t="s">
        <v>320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296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52</v>
      </c>
      <c r="J388" t="s">
        <v>53</v>
      </c>
      <c r="K388" t="s">
        <v>54</v>
      </c>
      <c r="L388">
        <v>1339</v>
      </c>
      <c r="N388">
        <v>1007</v>
      </c>
      <c r="O388" t="s">
        <v>320</v>
      </c>
      <c r="P388" t="s">
        <v>320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296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767</v>
      </c>
      <c r="J389" t="s">
        <v>768</v>
      </c>
      <c r="K389" t="s">
        <v>769</v>
      </c>
      <c r="L389">
        <v>1348</v>
      </c>
      <c r="N389">
        <v>1009</v>
      </c>
      <c r="O389" t="s">
        <v>352</v>
      </c>
      <c r="P389" t="s">
        <v>352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296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776</v>
      </c>
      <c r="J390" t="s">
        <v>296</v>
      </c>
      <c r="K390" t="s">
        <v>777</v>
      </c>
      <c r="L390">
        <v>1374</v>
      </c>
      <c r="N390">
        <v>1013</v>
      </c>
      <c r="O390" t="s">
        <v>778</v>
      </c>
      <c r="P390" t="s">
        <v>778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296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47</v>
      </c>
      <c r="J391" t="s">
        <v>296</v>
      </c>
      <c r="K391" t="s">
        <v>48</v>
      </c>
      <c r="L391">
        <v>1191</v>
      </c>
      <c r="N391">
        <v>1013</v>
      </c>
      <c r="O391" t="s">
        <v>695</v>
      </c>
      <c r="P391" t="s">
        <v>695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296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696</v>
      </c>
      <c r="J392" t="s">
        <v>296</v>
      </c>
      <c r="K392" t="s">
        <v>697</v>
      </c>
      <c r="L392">
        <v>1191</v>
      </c>
      <c r="N392">
        <v>1013</v>
      </c>
      <c r="O392" t="s">
        <v>695</v>
      </c>
      <c r="P392" t="s">
        <v>695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296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781</v>
      </c>
      <c r="J393" t="s">
        <v>782</v>
      </c>
      <c r="K393" t="s">
        <v>783</v>
      </c>
      <c r="L393">
        <v>1368</v>
      </c>
      <c r="N393">
        <v>1011</v>
      </c>
      <c r="O393" t="s">
        <v>701</v>
      </c>
      <c r="P393" t="s">
        <v>701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296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727</v>
      </c>
      <c r="J394" t="s">
        <v>728</v>
      </c>
      <c r="K394" t="s">
        <v>729</v>
      </c>
      <c r="L394">
        <v>1368</v>
      </c>
      <c r="N394">
        <v>1011</v>
      </c>
      <c r="O394" t="s">
        <v>701</v>
      </c>
      <c r="P394" t="s">
        <v>701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296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49</v>
      </c>
      <c r="J395" t="s">
        <v>50</v>
      </c>
      <c r="K395" t="s">
        <v>51</v>
      </c>
      <c r="L395">
        <v>1368</v>
      </c>
      <c r="N395">
        <v>1011</v>
      </c>
      <c r="O395" t="s">
        <v>701</v>
      </c>
      <c r="P395" t="s">
        <v>701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296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730</v>
      </c>
      <c r="J396" t="s">
        <v>731</v>
      </c>
      <c r="K396" t="s">
        <v>732</v>
      </c>
      <c r="L396">
        <v>1368</v>
      </c>
      <c r="N396">
        <v>1011</v>
      </c>
      <c r="O396" t="s">
        <v>701</v>
      </c>
      <c r="P396" t="s">
        <v>701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296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733</v>
      </c>
      <c r="J397" t="s">
        <v>734</v>
      </c>
      <c r="K397" t="s">
        <v>735</v>
      </c>
      <c r="L397">
        <v>1368</v>
      </c>
      <c r="N397">
        <v>1011</v>
      </c>
      <c r="O397" t="s">
        <v>701</v>
      </c>
      <c r="P397" t="s">
        <v>701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296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739</v>
      </c>
      <c r="J398" t="s">
        <v>740</v>
      </c>
      <c r="K398" t="s">
        <v>741</v>
      </c>
      <c r="L398">
        <v>1368</v>
      </c>
      <c r="N398">
        <v>1011</v>
      </c>
      <c r="O398" t="s">
        <v>701</v>
      </c>
      <c r="P398" t="s">
        <v>701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296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755</v>
      </c>
      <c r="J399" t="s">
        <v>756</v>
      </c>
      <c r="K399" t="s">
        <v>757</v>
      </c>
      <c r="L399">
        <v>1339</v>
      </c>
      <c r="N399">
        <v>1007</v>
      </c>
      <c r="O399" t="s">
        <v>320</v>
      </c>
      <c r="P399" t="s">
        <v>320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296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52</v>
      </c>
      <c r="J400" t="s">
        <v>53</v>
      </c>
      <c r="K400" t="s">
        <v>54</v>
      </c>
      <c r="L400">
        <v>1339</v>
      </c>
      <c r="N400">
        <v>1007</v>
      </c>
      <c r="O400" t="s">
        <v>320</v>
      </c>
      <c r="P400" t="s">
        <v>320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296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767</v>
      </c>
      <c r="J401" t="s">
        <v>768</v>
      </c>
      <c r="K401" t="s">
        <v>769</v>
      </c>
      <c r="L401">
        <v>1348</v>
      </c>
      <c r="N401">
        <v>1009</v>
      </c>
      <c r="O401" t="s">
        <v>352</v>
      </c>
      <c r="P401" t="s">
        <v>352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296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776</v>
      </c>
      <c r="J402" t="s">
        <v>296</v>
      </c>
      <c r="K402" t="s">
        <v>777</v>
      </c>
      <c r="L402">
        <v>1374</v>
      </c>
      <c r="N402">
        <v>1013</v>
      </c>
      <c r="O402" t="s">
        <v>778</v>
      </c>
      <c r="P402" t="s">
        <v>778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296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47</v>
      </c>
      <c r="J403" t="s">
        <v>296</v>
      </c>
      <c r="K403" t="s">
        <v>48</v>
      </c>
      <c r="L403">
        <v>1191</v>
      </c>
      <c r="N403">
        <v>1013</v>
      </c>
      <c r="O403" t="s">
        <v>695</v>
      </c>
      <c r="P403" t="s">
        <v>695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296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739</v>
      </c>
      <c r="J404" t="s">
        <v>740</v>
      </c>
      <c r="K404" t="s">
        <v>741</v>
      </c>
      <c r="L404">
        <v>1368</v>
      </c>
      <c r="N404">
        <v>1011</v>
      </c>
      <c r="O404" t="s">
        <v>701</v>
      </c>
      <c r="P404" t="s">
        <v>701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296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758</v>
      </c>
      <c r="J405" t="s">
        <v>759</v>
      </c>
      <c r="K405" t="s">
        <v>760</v>
      </c>
      <c r="L405">
        <v>1339</v>
      </c>
      <c r="N405">
        <v>1007</v>
      </c>
      <c r="O405" t="s">
        <v>320</v>
      </c>
      <c r="P405" t="s">
        <v>320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296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761</v>
      </c>
      <c r="J406" t="s">
        <v>762</v>
      </c>
      <c r="K406" t="s">
        <v>763</v>
      </c>
      <c r="L406">
        <v>1346</v>
      </c>
      <c r="N406">
        <v>1009</v>
      </c>
      <c r="O406" t="s">
        <v>751</v>
      </c>
      <c r="P406" t="s">
        <v>751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296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52</v>
      </c>
      <c r="J407" t="s">
        <v>53</v>
      </c>
      <c r="K407" t="s">
        <v>54</v>
      </c>
      <c r="L407">
        <v>1339</v>
      </c>
      <c r="N407">
        <v>1007</v>
      </c>
      <c r="O407" t="s">
        <v>320</v>
      </c>
      <c r="P407" t="s">
        <v>320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296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55</v>
      </c>
      <c r="J408" t="s">
        <v>56</v>
      </c>
      <c r="K408" t="s">
        <v>57</v>
      </c>
      <c r="L408">
        <v>1383</v>
      </c>
      <c r="N408">
        <v>1013</v>
      </c>
      <c r="O408" t="s">
        <v>58</v>
      </c>
      <c r="P408" t="s">
        <v>58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296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59</v>
      </c>
      <c r="J409" t="s">
        <v>60</v>
      </c>
      <c r="K409" t="s">
        <v>61</v>
      </c>
      <c r="L409">
        <v>1348</v>
      </c>
      <c r="N409">
        <v>1009</v>
      </c>
      <c r="O409" t="s">
        <v>352</v>
      </c>
      <c r="P409" t="s">
        <v>352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296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767</v>
      </c>
      <c r="J410" t="s">
        <v>768</v>
      </c>
      <c r="K410" t="s">
        <v>769</v>
      </c>
      <c r="L410">
        <v>1348</v>
      </c>
      <c r="N410">
        <v>1009</v>
      </c>
      <c r="O410" t="s">
        <v>352</v>
      </c>
      <c r="P410" t="s">
        <v>352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296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776</v>
      </c>
      <c r="J411" t="s">
        <v>296</v>
      </c>
      <c r="K411" t="s">
        <v>777</v>
      </c>
      <c r="L411">
        <v>1374</v>
      </c>
      <c r="N411">
        <v>1013</v>
      </c>
      <c r="O411" t="s">
        <v>778</v>
      </c>
      <c r="P411" t="s">
        <v>778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296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47</v>
      </c>
      <c r="J412" t="s">
        <v>296</v>
      </c>
      <c r="K412" t="s">
        <v>48</v>
      </c>
      <c r="L412">
        <v>1191</v>
      </c>
      <c r="N412">
        <v>1013</v>
      </c>
      <c r="O412" t="s">
        <v>695</v>
      </c>
      <c r="P412" t="s">
        <v>695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296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739</v>
      </c>
      <c r="J413" t="s">
        <v>740</v>
      </c>
      <c r="K413" t="s">
        <v>741</v>
      </c>
      <c r="L413">
        <v>1368</v>
      </c>
      <c r="N413">
        <v>1011</v>
      </c>
      <c r="O413" t="s">
        <v>701</v>
      </c>
      <c r="P413" t="s">
        <v>701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296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758</v>
      </c>
      <c r="J414" t="s">
        <v>759</v>
      </c>
      <c r="K414" t="s">
        <v>760</v>
      </c>
      <c r="L414">
        <v>1339</v>
      </c>
      <c r="N414">
        <v>1007</v>
      </c>
      <c r="O414" t="s">
        <v>320</v>
      </c>
      <c r="P414" t="s">
        <v>320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296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761</v>
      </c>
      <c r="J415" t="s">
        <v>762</v>
      </c>
      <c r="K415" t="s">
        <v>763</v>
      </c>
      <c r="L415">
        <v>1346</v>
      </c>
      <c r="N415">
        <v>1009</v>
      </c>
      <c r="O415" t="s">
        <v>751</v>
      </c>
      <c r="P415" t="s">
        <v>751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296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52</v>
      </c>
      <c r="J416" t="s">
        <v>53</v>
      </c>
      <c r="K416" t="s">
        <v>54</v>
      </c>
      <c r="L416">
        <v>1339</v>
      </c>
      <c r="N416">
        <v>1007</v>
      </c>
      <c r="O416" t="s">
        <v>320</v>
      </c>
      <c r="P416" t="s">
        <v>320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296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55</v>
      </c>
      <c r="J417" t="s">
        <v>56</v>
      </c>
      <c r="K417" t="s">
        <v>57</v>
      </c>
      <c r="L417">
        <v>1383</v>
      </c>
      <c r="N417">
        <v>1013</v>
      </c>
      <c r="O417" t="s">
        <v>58</v>
      </c>
      <c r="P417" t="s">
        <v>58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296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59</v>
      </c>
      <c r="J418" t="s">
        <v>60</v>
      </c>
      <c r="K418" t="s">
        <v>61</v>
      </c>
      <c r="L418">
        <v>1348</v>
      </c>
      <c r="N418">
        <v>1009</v>
      </c>
      <c r="O418" t="s">
        <v>352</v>
      </c>
      <c r="P418" t="s">
        <v>352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296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767</v>
      </c>
      <c r="J419" t="s">
        <v>768</v>
      </c>
      <c r="K419" t="s">
        <v>769</v>
      </c>
      <c r="L419">
        <v>1348</v>
      </c>
      <c r="N419">
        <v>1009</v>
      </c>
      <c r="O419" t="s">
        <v>352</v>
      </c>
      <c r="P419" t="s">
        <v>352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296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776</v>
      </c>
      <c r="J420" t="s">
        <v>296</v>
      </c>
      <c r="K420" t="s">
        <v>777</v>
      </c>
      <c r="L420">
        <v>1374</v>
      </c>
      <c r="N420">
        <v>1013</v>
      </c>
      <c r="O420" t="s">
        <v>778</v>
      </c>
      <c r="P420" t="s">
        <v>778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296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784</v>
      </c>
      <c r="J421" t="s">
        <v>296</v>
      </c>
      <c r="K421" t="s">
        <v>785</v>
      </c>
      <c r="L421">
        <v>1191</v>
      </c>
      <c r="N421">
        <v>1013</v>
      </c>
      <c r="O421" t="s">
        <v>695</v>
      </c>
      <c r="P421" t="s">
        <v>695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296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696</v>
      </c>
      <c r="J422" t="s">
        <v>296</v>
      </c>
      <c r="K422" t="s">
        <v>697</v>
      </c>
      <c r="L422">
        <v>1191</v>
      </c>
      <c r="N422">
        <v>1013</v>
      </c>
      <c r="O422" t="s">
        <v>695</v>
      </c>
      <c r="P422" t="s">
        <v>695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296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62</v>
      </c>
      <c r="J423" t="s">
        <v>63</v>
      </c>
      <c r="K423" t="s">
        <v>64</v>
      </c>
      <c r="L423">
        <v>1368</v>
      </c>
      <c r="N423">
        <v>1011</v>
      </c>
      <c r="O423" t="s">
        <v>701</v>
      </c>
      <c r="P423" t="s">
        <v>701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296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698</v>
      </c>
      <c r="J424" t="s">
        <v>699</v>
      </c>
      <c r="K424" t="s">
        <v>700</v>
      </c>
      <c r="L424">
        <v>1368</v>
      </c>
      <c r="N424">
        <v>1011</v>
      </c>
      <c r="O424" t="s">
        <v>701</v>
      </c>
      <c r="P424" t="s">
        <v>701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296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710</v>
      </c>
      <c r="J425" t="s">
        <v>711</v>
      </c>
      <c r="K425" t="s">
        <v>712</v>
      </c>
      <c r="L425">
        <v>1368</v>
      </c>
      <c r="N425">
        <v>1011</v>
      </c>
      <c r="O425" t="s">
        <v>701</v>
      </c>
      <c r="P425" t="s">
        <v>701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296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65</v>
      </c>
      <c r="J426" t="s">
        <v>66</v>
      </c>
      <c r="K426" t="s">
        <v>67</v>
      </c>
      <c r="L426">
        <v>1368</v>
      </c>
      <c r="N426">
        <v>1011</v>
      </c>
      <c r="O426" t="s">
        <v>701</v>
      </c>
      <c r="P426" t="s">
        <v>701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296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68</v>
      </c>
      <c r="J427" t="s">
        <v>69</v>
      </c>
      <c r="K427" t="s">
        <v>70</v>
      </c>
      <c r="L427">
        <v>1368</v>
      </c>
      <c r="N427">
        <v>1011</v>
      </c>
      <c r="O427" t="s">
        <v>701</v>
      </c>
      <c r="P427" t="s">
        <v>701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296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71</v>
      </c>
      <c r="J428" t="s">
        <v>72</v>
      </c>
      <c r="K428" t="s">
        <v>73</v>
      </c>
      <c r="L428">
        <v>1368</v>
      </c>
      <c r="N428">
        <v>1011</v>
      </c>
      <c r="O428" t="s">
        <v>701</v>
      </c>
      <c r="P428" t="s">
        <v>701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296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713</v>
      </c>
      <c r="J429" t="s">
        <v>714</v>
      </c>
      <c r="K429" t="s">
        <v>715</v>
      </c>
      <c r="L429">
        <v>1368</v>
      </c>
      <c r="N429">
        <v>1011</v>
      </c>
      <c r="O429" t="s">
        <v>701</v>
      </c>
      <c r="P429" t="s">
        <v>701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296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74</v>
      </c>
      <c r="J430" t="s">
        <v>75</v>
      </c>
      <c r="K430" t="s">
        <v>76</v>
      </c>
      <c r="L430">
        <v>1368</v>
      </c>
      <c r="N430">
        <v>1011</v>
      </c>
      <c r="O430" t="s">
        <v>701</v>
      </c>
      <c r="P430" t="s">
        <v>701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296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77</v>
      </c>
      <c r="J431" t="s">
        <v>78</v>
      </c>
      <c r="K431" t="s">
        <v>79</v>
      </c>
      <c r="L431">
        <v>1339</v>
      </c>
      <c r="N431">
        <v>1007</v>
      </c>
      <c r="O431" t="s">
        <v>320</v>
      </c>
      <c r="P431" t="s">
        <v>320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296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280</v>
      </c>
      <c r="J432" t="s">
        <v>296</v>
      </c>
      <c r="K432" t="s">
        <v>281</v>
      </c>
      <c r="L432">
        <v>1348</v>
      </c>
      <c r="N432">
        <v>1009</v>
      </c>
      <c r="O432" t="s">
        <v>352</v>
      </c>
      <c r="P432" t="s">
        <v>352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296</v>
      </c>
      <c r="AG432">
        <v>1.9</v>
      </c>
      <c r="AH432">
        <v>3</v>
      </c>
      <c r="AI432">
        <v>-1</v>
      </c>
      <c r="AJ432" t="s">
        <v>296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80</v>
      </c>
      <c r="J433" t="s">
        <v>81</v>
      </c>
      <c r="K433" t="s">
        <v>82</v>
      </c>
      <c r="L433">
        <v>1348</v>
      </c>
      <c r="N433">
        <v>1009</v>
      </c>
      <c r="O433" t="s">
        <v>352</v>
      </c>
      <c r="P433" t="s">
        <v>352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296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784</v>
      </c>
      <c r="J434" t="s">
        <v>296</v>
      </c>
      <c r="K434" t="s">
        <v>785</v>
      </c>
      <c r="L434">
        <v>1191</v>
      </c>
      <c r="N434">
        <v>1013</v>
      </c>
      <c r="O434" t="s">
        <v>695</v>
      </c>
      <c r="P434" t="s">
        <v>695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296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696</v>
      </c>
      <c r="J435" t="s">
        <v>296</v>
      </c>
      <c r="K435" t="s">
        <v>697</v>
      </c>
      <c r="L435">
        <v>1191</v>
      </c>
      <c r="N435">
        <v>1013</v>
      </c>
      <c r="O435" t="s">
        <v>695</v>
      </c>
      <c r="P435" t="s">
        <v>695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296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62</v>
      </c>
      <c r="J436" t="s">
        <v>63</v>
      </c>
      <c r="K436" t="s">
        <v>64</v>
      </c>
      <c r="L436">
        <v>1368</v>
      </c>
      <c r="N436">
        <v>1011</v>
      </c>
      <c r="O436" t="s">
        <v>701</v>
      </c>
      <c r="P436" t="s">
        <v>701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296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698</v>
      </c>
      <c r="J437" t="s">
        <v>699</v>
      </c>
      <c r="K437" t="s">
        <v>700</v>
      </c>
      <c r="L437">
        <v>1368</v>
      </c>
      <c r="N437">
        <v>1011</v>
      </c>
      <c r="O437" t="s">
        <v>701</v>
      </c>
      <c r="P437" t="s">
        <v>701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296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710</v>
      </c>
      <c r="J438" t="s">
        <v>711</v>
      </c>
      <c r="K438" t="s">
        <v>712</v>
      </c>
      <c r="L438">
        <v>1368</v>
      </c>
      <c r="N438">
        <v>1011</v>
      </c>
      <c r="O438" t="s">
        <v>701</v>
      </c>
      <c r="P438" t="s">
        <v>701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296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65</v>
      </c>
      <c r="J439" t="s">
        <v>66</v>
      </c>
      <c r="K439" t="s">
        <v>67</v>
      </c>
      <c r="L439">
        <v>1368</v>
      </c>
      <c r="N439">
        <v>1011</v>
      </c>
      <c r="O439" t="s">
        <v>701</v>
      </c>
      <c r="P439" t="s">
        <v>701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296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68</v>
      </c>
      <c r="J440" t="s">
        <v>69</v>
      </c>
      <c r="K440" t="s">
        <v>70</v>
      </c>
      <c r="L440">
        <v>1368</v>
      </c>
      <c r="N440">
        <v>1011</v>
      </c>
      <c r="O440" t="s">
        <v>701</v>
      </c>
      <c r="P440" t="s">
        <v>701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296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71</v>
      </c>
      <c r="J441" t="s">
        <v>72</v>
      </c>
      <c r="K441" t="s">
        <v>73</v>
      </c>
      <c r="L441">
        <v>1368</v>
      </c>
      <c r="N441">
        <v>1011</v>
      </c>
      <c r="O441" t="s">
        <v>701</v>
      </c>
      <c r="P441" t="s">
        <v>701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296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713</v>
      </c>
      <c r="J442" t="s">
        <v>714</v>
      </c>
      <c r="K442" t="s">
        <v>715</v>
      </c>
      <c r="L442">
        <v>1368</v>
      </c>
      <c r="N442">
        <v>1011</v>
      </c>
      <c r="O442" t="s">
        <v>701</v>
      </c>
      <c r="P442" t="s">
        <v>701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296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74</v>
      </c>
      <c r="J443" t="s">
        <v>75</v>
      </c>
      <c r="K443" t="s">
        <v>76</v>
      </c>
      <c r="L443">
        <v>1368</v>
      </c>
      <c r="N443">
        <v>1011</v>
      </c>
      <c r="O443" t="s">
        <v>701</v>
      </c>
      <c r="P443" t="s">
        <v>701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296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77</v>
      </c>
      <c r="J444" t="s">
        <v>78</v>
      </c>
      <c r="K444" t="s">
        <v>79</v>
      </c>
      <c r="L444">
        <v>1339</v>
      </c>
      <c r="N444">
        <v>1007</v>
      </c>
      <c r="O444" t="s">
        <v>320</v>
      </c>
      <c r="P444" t="s">
        <v>320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296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280</v>
      </c>
      <c r="J445" t="s">
        <v>296</v>
      </c>
      <c r="K445" t="s">
        <v>281</v>
      </c>
      <c r="L445">
        <v>1348</v>
      </c>
      <c r="N445">
        <v>1009</v>
      </c>
      <c r="O445" t="s">
        <v>352</v>
      </c>
      <c r="P445" t="s">
        <v>352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296</v>
      </c>
      <c r="AG445">
        <v>1.9</v>
      </c>
      <c r="AH445">
        <v>3</v>
      </c>
      <c r="AI445">
        <v>-1</v>
      </c>
      <c r="AJ445" t="s">
        <v>296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80</v>
      </c>
      <c r="J446" t="s">
        <v>81</v>
      </c>
      <c r="K446" t="s">
        <v>82</v>
      </c>
      <c r="L446">
        <v>1348</v>
      </c>
      <c r="N446">
        <v>1009</v>
      </c>
      <c r="O446" t="s">
        <v>352</v>
      </c>
      <c r="P446" t="s">
        <v>352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296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83</v>
      </c>
      <c r="J447" t="s">
        <v>296</v>
      </c>
      <c r="K447" t="s">
        <v>84</v>
      </c>
      <c r="L447">
        <v>1191</v>
      </c>
      <c r="N447">
        <v>1013</v>
      </c>
      <c r="O447" t="s">
        <v>695</v>
      </c>
      <c r="P447" t="s">
        <v>695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296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696</v>
      </c>
      <c r="J448" t="s">
        <v>296</v>
      </c>
      <c r="K448" t="s">
        <v>697</v>
      </c>
      <c r="L448">
        <v>1191</v>
      </c>
      <c r="N448">
        <v>1013</v>
      </c>
      <c r="O448" t="s">
        <v>695</v>
      </c>
      <c r="P448" t="s">
        <v>695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296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62</v>
      </c>
      <c r="J449" t="s">
        <v>63</v>
      </c>
      <c r="K449" t="s">
        <v>64</v>
      </c>
      <c r="L449">
        <v>1368</v>
      </c>
      <c r="N449">
        <v>1011</v>
      </c>
      <c r="O449" t="s">
        <v>701</v>
      </c>
      <c r="P449" t="s">
        <v>701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296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698</v>
      </c>
      <c r="J450" t="s">
        <v>699</v>
      </c>
      <c r="K450" t="s">
        <v>700</v>
      </c>
      <c r="L450">
        <v>1368</v>
      </c>
      <c r="N450">
        <v>1011</v>
      </c>
      <c r="O450" t="s">
        <v>701</v>
      </c>
      <c r="P450" t="s">
        <v>701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296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710</v>
      </c>
      <c r="J451" t="s">
        <v>711</v>
      </c>
      <c r="K451" t="s">
        <v>712</v>
      </c>
      <c r="L451">
        <v>1368</v>
      </c>
      <c r="N451">
        <v>1011</v>
      </c>
      <c r="O451" t="s">
        <v>701</v>
      </c>
      <c r="P451" t="s">
        <v>701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296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65</v>
      </c>
      <c r="J452" t="s">
        <v>66</v>
      </c>
      <c r="K452" t="s">
        <v>67</v>
      </c>
      <c r="L452">
        <v>1368</v>
      </c>
      <c r="N452">
        <v>1011</v>
      </c>
      <c r="O452" t="s">
        <v>701</v>
      </c>
      <c r="P452" t="s">
        <v>701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296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68</v>
      </c>
      <c r="J453" t="s">
        <v>69</v>
      </c>
      <c r="K453" t="s">
        <v>70</v>
      </c>
      <c r="L453">
        <v>1368</v>
      </c>
      <c r="N453">
        <v>1011</v>
      </c>
      <c r="O453" t="s">
        <v>701</v>
      </c>
      <c r="P453" t="s">
        <v>701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296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71</v>
      </c>
      <c r="J454" t="s">
        <v>72</v>
      </c>
      <c r="K454" t="s">
        <v>73</v>
      </c>
      <c r="L454">
        <v>1368</v>
      </c>
      <c r="N454">
        <v>1011</v>
      </c>
      <c r="O454" t="s">
        <v>701</v>
      </c>
      <c r="P454" t="s">
        <v>701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296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713</v>
      </c>
      <c r="J455" t="s">
        <v>714</v>
      </c>
      <c r="K455" t="s">
        <v>715</v>
      </c>
      <c r="L455">
        <v>1368</v>
      </c>
      <c r="N455">
        <v>1011</v>
      </c>
      <c r="O455" t="s">
        <v>701</v>
      </c>
      <c r="P455" t="s">
        <v>701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296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74</v>
      </c>
      <c r="J456" t="s">
        <v>75</v>
      </c>
      <c r="K456" t="s">
        <v>76</v>
      </c>
      <c r="L456">
        <v>1368</v>
      </c>
      <c r="N456">
        <v>1011</v>
      </c>
      <c r="O456" t="s">
        <v>701</v>
      </c>
      <c r="P456" t="s">
        <v>701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296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77</v>
      </c>
      <c r="J457" t="s">
        <v>78</v>
      </c>
      <c r="K457" t="s">
        <v>79</v>
      </c>
      <c r="L457">
        <v>1339</v>
      </c>
      <c r="N457">
        <v>1007</v>
      </c>
      <c r="O457" t="s">
        <v>320</v>
      </c>
      <c r="P457" t="s">
        <v>320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296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280</v>
      </c>
      <c r="J458" t="s">
        <v>296</v>
      </c>
      <c r="K458" t="s">
        <v>281</v>
      </c>
      <c r="L458">
        <v>1348</v>
      </c>
      <c r="N458">
        <v>1009</v>
      </c>
      <c r="O458" t="s">
        <v>352</v>
      </c>
      <c r="P458" t="s">
        <v>352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296</v>
      </c>
      <c r="AG458">
        <v>1.95</v>
      </c>
      <c r="AH458">
        <v>3</v>
      </c>
      <c r="AI458">
        <v>-1</v>
      </c>
      <c r="AJ458" t="s">
        <v>296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80</v>
      </c>
      <c r="J459" t="s">
        <v>81</v>
      </c>
      <c r="K459" t="s">
        <v>82</v>
      </c>
      <c r="L459">
        <v>1348</v>
      </c>
      <c r="N459">
        <v>1009</v>
      </c>
      <c r="O459" t="s">
        <v>352</v>
      </c>
      <c r="P459" t="s">
        <v>352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296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83</v>
      </c>
      <c r="J460" t="s">
        <v>296</v>
      </c>
      <c r="K460" t="s">
        <v>84</v>
      </c>
      <c r="L460">
        <v>1191</v>
      </c>
      <c r="N460">
        <v>1013</v>
      </c>
      <c r="O460" t="s">
        <v>695</v>
      </c>
      <c r="P460" t="s">
        <v>695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296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696</v>
      </c>
      <c r="J461" t="s">
        <v>296</v>
      </c>
      <c r="K461" t="s">
        <v>697</v>
      </c>
      <c r="L461">
        <v>1191</v>
      </c>
      <c r="N461">
        <v>1013</v>
      </c>
      <c r="O461" t="s">
        <v>695</v>
      </c>
      <c r="P461" t="s">
        <v>695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296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62</v>
      </c>
      <c r="J462" t="s">
        <v>63</v>
      </c>
      <c r="K462" t="s">
        <v>64</v>
      </c>
      <c r="L462">
        <v>1368</v>
      </c>
      <c r="N462">
        <v>1011</v>
      </c>
      <c r="O462" t="s">
        <v>701</v>
      </c>
      <c r="P462" t="s">
        <v>701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296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698</v>
      </c>
      <c r="J463" t="s">
        <v>699</v>
      </c>
      <c r="K463" t="s">
        <v>700</v>
      </c>
      <c r="L463">
        <v>1368</v>
      </c>
      <c r="N463">
        <v>1011</v>
      </c>
      <c r="O463" t="s">
        <v>701</v>
      </c>
      <c r="P463" t="s">
        <v>701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296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710</v>
      </c>
      <c r="J464" t="s">
        <v>711</v>
      </c>
      <c r="K464" t="s">
        <v>712</v>
      </c>
      <c r="L464">
        <v>1368</v>
      </c>
      <c r="N464">
        <v>1011</v>
      </c>
      <c r="O464" t="s">
        <v>701</v>
      </c>
      <c r="P464" t="s">
        <v>701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296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65</v>
      </c>
      <c r="J465" t="s">
        <v>66</v>
      </c>
      <c r="K465" t="s">
        <v>67</v>
      </c>
      <c r="L465">
        <v>1368</v>
      </c>
      <c r="N465">
        <v>1011</v>
      </c>
      <c r="O465" t="s">
        <v>701</v>
      </c>
      <c r="P465" t="s">
        <v>701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296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68</v>
      </c>
      <c r="J466" t="s">
        <v>69</v>
      </c>
      <c r="K466" t="s">
        <v>70</v>
      </c>
      <c r="L466">
        <v>1368</v>
      </c>
      <c r="N466">
        <v>1011</v>
      </c>
      <c r="O466" t="s">
        <v>701</v>
      </c>
      <c r="P466" t="s">
        <v>701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296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71</v>
      </c>
      <c r="J467" t="s">
        <v>72</v>
      </c>
      <c r="K467" t="s">
        <v>73</v>
      </c>
      <c r="L467">
        <v>1368</v>
      </c>
      <c r="N467">
        <v>1011</v>
      </c>
      <c r="O467" t="s">
        <v>701</v>
      </c>
      <c r="P467" t="s">
        <v>701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296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713</v>
      </c>
      <c r="J468" t="s">
        <v>714</v>
      </c>
      <c r="K468" t="s">
        <v>715</v>
      </c>
      <c r="L468">
        <v>1368</v>
      </c>
      <c r="N468">
        <v>1011</v>
      </c>
      <c r="O468" t="s">
        <v>701</v>
      </c>
      <c r="P468" t="s">
        <v>701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296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74</v>
      </c>
      <c r="J469" t="s">
        <v>75</v>
      </c>
      <c r="K469" t="s">
        <v>76</v>
      </c>
      <c r="L469">
        <v>1368</v>
      </c>
      <c r="N469">
        <v>1011</v>
      </c>
      <c r="O469" t="s">
        <v>701</v>
      </c>
      <c r="P469" t="s">
        <v>701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296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77</v>
      </c>
      <c r="J470" t="s">
        <v>78</v>
      </c>
      <c r="K470" t="s">
        <v>79</v>
      </c>
      <c r="L470">
        <v>1339</v>
      </c>
      <c r="N470">
        <v>1007</v>
      </c>
      <c r="O470" t="s">
        <v>320</v>
      </c>
      <c r="P470" t="s">
        <v>320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296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280</v>
      </c>
      <c r="J471" t="s">
        <v>296</v>
      </c>
      <c r="K471" t="s">
        <v>281</v>
      </c>
      <c r="L471">
        <v>1348</v>
      </c>
      <c r="N471">
        <v>1009</v>
      </c>
      <c r="O471" t="s">
        <v>352</v>
      </c>
      <c r="P471" t="s">
        <v>352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296</v>
      </c>
      <c r="AG471">
        <v>1.95</v>
      </c>
      <c r="AH471">
        <v>3</v>
      </c>
      <c r="AI471">
        <v>-1</v>
      </c>
      <c r="AJ471" t="s">
        <v>296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80</v>
      </c>
      <c r="J472" t="s">
        <v>81</v>
      </c>
      <c r="K472" t="s">
        <v>82</v>
      </c>
      <c r="L472">
        <v>1348</v>
      </c>
      <c r="N472">
        <v>1009</v>
      </c>
      <c r="O472" t="s">
        <v>352</v>
      </c>
      <c r="P472" t="s">
        <v>352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296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83</v>
      </c>
      <c r="J473" t="s">
        <v>296</v>
      </c>
      <c r="K473" t="s">
        <v>84</v>
      </c>
      <c r="L473">
        <v>1191</v>
      </c>
      <c r="N473">
        <v>1013</v>
      </c>
      <c r="O473" t="s">
        <v>695</v>
      </c>
      <c r="P473" t="s">
        <v>695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296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696</v>
      </c>
      <c r="J474" t="s">
        <v>296</v>
      </c>
      <c r="K474" t="s">
        <v>697</v>
      </c>
      <c r="L474">
        <v>1191</v>
      </c>
      <c r="N474">
        <v>1013</v>
      </c>
      <c r="O474" t="s">
        <v>695</v>
      </c>
      <c r="P474" t="s">
        <v>695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296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62</v>
      </c>
      <c r="J475" t="s">
        <v>63</v>
      </c>
      <c r="K475" t="s">
        <v>64</v>
      </c>
      <c r="L475">
        <v>1368</v>
      </c>
      <c r="N475">
        <v>1011</v>
      </c>
      <c r="O475" t="s">
        <v>701</v>
      </c>
      <c r="P475" t="s">
        <v>701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296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698</v>
      </c>
      <c r="J476" t="s">
        <v>699</v>
      </c>
      <c r="K476" t="s">
        <v>700</v>
      </c>
      <c r="L476">
        <v>1368</v>
      </c>
      <c r="N476">
        <v>1011</v>
      </c>
      <c r="O476" t="s">
        <v>701</v>
      </c>
      <c r="P476" t="s">
        <v>701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296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710</v>
      </c>
      <c r="J477" t="s">
        <v>711</v>
      </c>
      <c r="K477" t="s">
        <v>712</v>
      </c>
      <c r="L477">
        <v>1368</v>
      </c>
      <c r="N477">
        <v>1011</v>
      </c>
      <c r="O477" t="s">
        <v>701</v>
      </c>
      <c r="P477" t="s">
        <v>701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296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65</v>
      </c>
      <c r="J478" t="s">
        <v>66</v>
      </c>
      <c r="K478" t="s">
        <v>67</v>
      </c>
      <c r="L478">
        <v>1368</v>
      </c>
      <c r="N478">
        <v>1011</v>
      </c>
      <c r="O478" t="s">
        <v>701</v>
      </c>
      <c r="P478" t="s">
        <v>701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296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68</v>
      </c>
      <c r="J479" t="s">
        <v>69</v>
      </c>
      <c r="K479" t="s">
        <v>70</v>
      </c>
      <c r="L479">
        <v>1368</v>
      </c>
      <c r="N479">
        <v>1011</v>
      </c>
      <c r="O479" t="s">
        <v>701</v>
      </c>
      <c r="P479" t="s">
        <v>701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296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71</v>
      </c>
      <c r="J480" t="s">
        <v>72</v>
      </c>
      <c r="K480" t="s">
        <v>73</v>
      </c>
      <c r="L480">
        <v>1368</v>
      </c>
      <c r="N480">
        <v>1011</v>
      </c>
      <c r="O480" t="s">
        <v>701</v>
      </c>
      <c r="P480" t="s">
        <v>701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296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713</v>
      </c>
      <c r="J481" t="s">
        <v>714</v>
      </c>
      <c r="K481" t="s">
        <v>715</v>
      </c>
      <c r="L481">
        <v>1368</v>
      </c>
      <c r="N481">
        <v>1011</v>
      </c>
      <c r="O481" t="s">
        <v>701</v>
      </c>
      <c r="P481" t="s">
        <v>701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296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74</v>
      </c>
      <c r="J482" t="s">
        <v>75</v>
      </c>
      <c r="K482" t="s">
        <v>76</v>
      </c>
      <c r="L482">
        <v>1368</v>
      </c>
      <c r="N482">
        <v>1011</v>
      </c>
      <c r="O482" t="s">
        <v>701</v>
      </c>
      <c r="P482" t="s">
        <v>701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296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77</v>
      </c>
      <c r="J483" t="s">
        <v>78</v>
      </c>
      <c r="K483" t="s">
        <v>79</v>
      </c>
      <c r="L483">
        <v>1339</v>
      </c>
      <c r="N483">
        <v>1007</v>
      </c>
      <c r="O483" t="s">
        <v>320</v>
      </c>
      <c r="P483" t="s">
        <v>320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296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280</v>
      </c>
      <c r="J484" t="s">
        <v>296</v>
      </c>
      <c r="K484" t="s">
        <v>281</v>
      </c>
      <c r="L484">
        <v>1348</v>
      </c>
      <c r="N484">
        <v>1009</v>
      </c>
      <c r="O484" t="s">
        <v>352</v>
      </c>
      <c r="P484" t="s">
        <v>352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296</v>
      </c>
      <c r="AG484">
        <v>1.95</v>
      </c>
      <c r="AH484">
        <v>3</v>
      </c>
      <c r="AI484">
        <v>-1</v>
      </c>
      <c r="AJ484" t="s">
        <v>296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80</v>
      </c>
      <c r="J485" t="s">
        <v>81</v>
      </c>
      <c r="K485" t="s">
        <v>82</v>
      </c>
      <c r="L485">
        <v>1348</v>
      </c>
      <c r="N485">
        <v>1009</v>
      </c>
      <c r="O485" t="s">
        <v>352</v>
      </c>
      <c r="P485" t="s">
        <v>352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296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83</v>
      </c>
      <c r="J486" t="s">
        <v>296</v>
      </c>
      <c r="K486" t="s">
        <v>84</v>
      </c>
      <c r="L486">
        <v>1191</v>
      </c>
      <c r="N486">
        <v>1013</v>
      </c>
      <c r="O486" t="s">
        <v>695</v>
      </c>
      <c r="P486" t="s">
        <v>695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296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696</v>
      </c>
      <c r="J487" t="s">
        <v>296</v>
      </c>
      <c r="K487" t="s">
        <v>697</v>
      </c>
      <c r="L487">
        <v>1191</v>
      </c>
      <c r="N487">
        <v>1013</v>
      </c>
      <c r="O487" t="s">
        <v>695</v>
      </c>
      <c r="P487" t="s">
        <v>695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296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62</v>
      </c>
      <c r="J488" t="s">
        <v>63</v>
      </c>
      <c r="K488" t="s">
        <v>64</v>
      </c>
      <c r="L488">
        <v>1368</v>
      </c>
      <c r="N488">
        <v>1011</v>
      </c>
      <c r="O488" t="s">
        <v>701</v>
      </c>
      <c r="P488" t="s">
        <v>701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296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698</v>
      </c>
      <c r="J489" t="s">
        <v>699</v>
      </c>
      <c r="K489" t="s">
        <v>700</v>
      </c>
      <c r="L489">
        <v>1368</v>
      </c>
      <c r="N489">
        <v>1011</v>
      </c>
      <c r="O489" t="s">
        <v>701</v>
      </c>
      <c r="P489" t="s">
        <v>701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296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710</v>
      </c>
      <c r="J490" t="s">
        <v>711</v>
      </c>
      <c r="K490" t="s">
        <v>712</v>
      </c>
      <c r="L490">
        <v>1368</v>
      </c>
      <c r="N490">
        <v>1011</v>
      </c>
      <c r="O490" t="s">
        <v>701</v>
      </c>
      <c r="P490" t="s">
        <v>701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296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65</v>
      </c>
      <c r="J491" t="s">
        <v>66</v>
      </c>
      <c r="K491" t="s">
        <v>67</v>
      </c>
      <c r="L491">
        <v>1368</v>
      </c>
      <c r="N491">
        <v>1011</v>
      </c>
      <c r="O491" t="s">
        <v>701</v>
      </c>
      <c r="P491" t="s">
        <v>701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296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68</v>
      </c>
      <c r="J492" t="s">
        <v>69</v>
      </c>
      <c r="K492" t="s">
        <v>70</v>
      </c>
      <c r="L492">
        <v>1368</v>
      </c>
      <c r="N492">
        <v>1011</v>
      </c>
      <c r="O492" t="s">
        <v>701</v>
      </c>
      <c r="P492" t="s">
        <v>701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296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71</v>
      </c>
      <c r="J493" t="s">
        <v>72</v>
      </c>
      <c r="K493" t="s">
        <v>73</v>
      </c>
      <c r="L493">
        <v>1368</v>
      </c>
      <c r="N493">
        <v>1011</v>
      </c>
      <c r="O493" t="s">
        <v>701</v>
      </c>
      <c r="P493" t="s">
        <v>701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296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713</v>
      </c>
      <c r="J494" t="s">
        <v>714</v>
      </c>
      <c r="K494" t="s">
        <v>715</v>
      </c>
      <c r="L494">
        <v>1368</v>
      </c>
      <c r="N494">
        <v>1011</v>
      </c>
      <c r="O494" t="s">
        <v>701</v>
      </c>
      <c r="P494" t="s">
        <v>701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296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74</v>
      </c>
      <c r="J495" t="s">
        <v>75</v>
      </c>
      <c r="K495" t="s">
        <v>76</v>
      </c>
      <c r="L495">
        <v>1368</v>
      </c>
      <c r="N495">
        <v>1011</v>
      </c>
      <c r="O495" t="s">
        <v>701</v>
      </c>
      <c r="P495" t="s">
        <v>701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296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77</v>
      </c>
      <c r="J496" t="s">
        <v>78</v>
      </c>
      <c r="K496" t="s">
        <v>79</v>
      </c>
      <c r="L496">
        <v>1339</v>
      </c>
      <c r="N496">
        <v>1007</v>
      </c>
      <c r="O496" t="s">
        <v>320</v>
      </c>
      <c r="P496" t="s">
        <v>320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296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280</v>
      </c>
      <c r="J497" t="s">
        <v>296</v>
      </c>
      <c r="K497" t="s">
        <v>281</v>
      </c>
      <c r="L497">
        <v>1348</v>
      </c>
      <c r="N497">
        <v>1009</v>
      </c>
      <c r="O497" t="s">
        <v>352</v>
      </c>
      <c r="P497" t="s">
        <v>352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296</v>
      </c>
      <c r="AG497">
        <v>1.95</v>
      </c>
      <c r="AH497">
        <v>3</v>
      </c>
      <c r="AI497">
        <v>-1</v>
      </c>
      <c r="AJ497" t="s">
        <v>296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80</v>
      </c>
      <c r="J498" t="s">
        <v>81</v>
      </c>
      <c r="K498" t="s">
        <v>82</v>
      </c>
      <c r="L498">
        <v>1348</v>
      </c>
      <c r="N498">
        <v>1009</v>
      </c>
      <c r="O498" t="s">
        <v>352</v>
      </c>
      <c r="P498" t="s">
        <v>352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296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85</v>
      </c>
      <c r="J499" t="s">
        <v>296</v>
      </c>
      <c r="K499" t="s">
        <v>86</v>
      </c>
      <c r="L499">
        <v>1191</v>
      </c>
      <c r="N499">
        <v>1013</v>
      </c>
      <c r="O499" t="s">
        <v>695</v>
      </c>
      <c r="P499" t="s">
        <v>695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296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696</v>
      </c>
      <c r="J500" t="s">
        <v>296</v>
      </c>
      <c r="K500" t="s">
        <v>697</v>
      </c>
      <c r="L500">
        <v>1191</v>
      </c>
      <c r="N500">
        <v>1013</v>
      </c>
      <c r="O500" t="s">
        <v>695</v>
      </c>
      <c r="P500" t="s">
        <v>695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296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62</v>
      </c>
      <c r="J501" t="s">
        <v>63</v>
      </c>
      <c r="K501" t="s">
        <v>64</v>
      </c>
      <c r="L501">
        <v>1368</v>
      </c>
      <c r="N501">
        <v>1011</v>
      </c>
      <c r="O501" t="s">
        <v>701</v>
      </c>
      <c r="P501" t="s">
        <v>701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296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698</v>
      </c>
      <c r="J502" t="s">
        <v>699</v>
      </c>
      <c r="K502" t="s">
        <v>700</v>
      </c>
      <c r="L502">
        <v>1368</v>
      </c>
      <c r="N502">
        <v>1011</v>
      </c>
      <c r="O502" t="s">
        <v>701</v>
      </c>
      <c r="P502" t="s">
        <v>701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296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710</v>
      </c>
      <c r="J503" t="s">
        <v>711</v>
      </c>
      <c r="K503" t="s">
        <v>712</v>
      </c>
      <c r="L503">
        <v>1368</v>
      </c>
      <c r="N503">
        <v>1011</v>
      </c>
      <c r="O503" t="s">
        <v>701</v>
      </c>
      <c r="P503" t="s">
        <v>701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296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65</v>
      </c>
      <c r="J504" t="s">
        <v>66</v>
      </c>
      <c r="K504" t="s">
        <v>67</v>
      </c>
      <c r="L504">
        <v>1368</v>
      </c>
      <c r="N504">
        <v>1011</v>
      </c>
      <c r="O504" t="s">
        <v>701</v>
      </c>
      <c r="P504" t="s">
        <v>701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296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68</v>
      </c>
      <c r="J505" t="s">
        <v>69</v>
      </c>
      <c r="K505" t="s">
        <v>70</v>
      </c>
      <c r="L505">
        <v>1368</v>
      </c>
      <c r="N505">
        <v>1011</v>
      </c>
      <c r="O505" t="s">
        <v>701</v>
      </c>
      <c r="P505" t="s">
        <v>701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296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71</v>
      </c>
      <c r="J506" t="s">
        <v>72</v>
      </c>
      <c r="K506" t="s">
        <v>73</v>
      </c>
      <c r="L506">
        <v>1368</v>
      </c>
      <c r="N506">
        <v>1011</v>
      </c>
      <c r="O506" t="s">
        <v>701</v>
      </c>
      <c r="P506" t="s">
        <v>701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296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713</v>
      </c>
      <c r="J507" t="s">
        <v>714</v>
      </c>
      <c r="K507" t="s">
        <v>715</v>
      </c>
      <c r="L507">
        <v>1368</v>
      </c>
      <c r="N507">
        <v>1011</v>
      </c>
      <c r="O507" t="s">
        <v>701</v>
      </c>
      <c r="P507" t="s">
        <v>701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296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74</v>
      </c>
      <c r="J508" t="s">
        <v>75</v>
      </c>
      <c r="K508" t="s">
        <v>76</v>
      </c>
      <c r="L508">
        <v>1368</v>
      </c>
      <c r="N508">
        <v>1011</v>
      </c>
      <c r="O508" t="s">
        <v>701</v>
      </c>
      <c r="P508" t="s">
        <v>701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296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77</v>
      </c>
      <c r="J509" t="s">
        <v>78</v>
      </c>
      <c r="K509" t="s">
        <v>79</v>
      </c>
      <c r="L509">
        <v>1339</v>
      </c>
      <c r="N509">
        <v>1007</v>
      </c>
      <c r="O509" t="s">
        <v>320</v>
      </c>
      <c r="P509" t="s">
        <v>320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296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280</v>
      </c>
      <c r="J510" t="s">
        <v>296</v>
      </c>
      <c r="K510" t="s">
        <v>281</v>
      </c>
      <c r="L510">
        <v>1348</v>
      </c>
      <c r="N510">
        <v>1009</v>
      </c>
      <c r="O510" t="s">
        <v>352</v>
      </c>
      <c r="P510" t="s">
        <v>352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296</v>
      </c>
      <c r="AG510">
        <v>2.0499999999999998</v>
      </c>
      <c r="AH510">
        <v>3</v>
      </c>
      <c r="AI510">
        <v>-1</v>
      </c>
      <c r="AJ510" t="s">
        <v>296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80</v>
      </c>
      <c r="J511" t="s">
        <v>81</v>
      </c>
      <c r="K511" t="s">
        <v>82</v>
      </c>
      <c r="L511">
        <v>1348</v>
      </c>
      <c r="N511">
        <v>1009</v>
      </c>
      <c r="O511" t="s">
        <v>352</v>
      </c>
      <c r="P511" t="s">
        <v>352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296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85</v>
      </c>
      <c r="J512" t="s">
        <v>296</v>
      </c>
      <c r="K512" t="s">
        <v>86</v>
      </c>
      <c r="L512">
        <v>1191</v>
      </c>
      <c r="N512">
        <v>1013</v>
      </c>
      <c r="O512" t="s">
        <v>695</v>
      </c>
      <c r="P512" t="s">
        <v>695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296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696</v>
      </c>
      <c r="J513" t="s">
        <v>296</v>
      </c>
      <c r="K513" t="s">
        <v>697</v>
      </c>
      <c r="L513">
        <v>1191</v>
      </c>
      <c r="N513">
        <v>1013</v>
      </c>
      <c r="O513" t="s">
        <v>695</v>
      </c>
      <c r="P513" t="s">
        <v>695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296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62</v>
      </c>
      <c r="J514" t="s">
        <v>63</v>
      </c>
      <c r="K514" t="s">
        <v>64</v>
      </c>
      <c r="L514">
        <v>1368</v>
      </c>
      <c r="N514">
        <v>1011</v>
      </c>
      <c r="O514" t="s">
        <v>701</v>
      </c>
      <c r="P514" t="s">
        <v>701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296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698</v>
      </c>
      <c r="J515" t="s">
        <v>699</v>
      </c>
      <c r="K515" t="s">
        <v>700</v>
      </c>
      <c r="L515">
        <v>1368</v>
      </c>
      <c r="N515">
        <v>1011</v>
      </c>
      <c r="O515" t="s">
        <v>701</v>
      </c>
      <c r="P515" t="s">
        <v>701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296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710</v>
      </c>
      <c r="J516" t="s">
        <v>711</v>
      </c>
      <c r="K516" t="s">
        <v>712</v>
      </c>
      <c r="L516">
        <v>1368</v>
      </c>
      <c r="N516">
        <v>1011</v>
      </c>
      <c r="O516" t="s">
        <v>701</v>
      </c>
      <c r="P516" t="s">
        <v>701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296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65</v>
      </c>
      <c r="J517" t="s">
        <v>66</v>
      </c>
      <c r="K517" t="s">
        <v>67</v>
      </c>
      <c r="L517">
        <v>1368</v>
      </c>
      <c r="N517">
        <v>1011</v>
      </c>
      <c r="O517" t="s">
        <v>701</v>
      </c>
      <c r="P517" t="s">
        <v>701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296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68</v>
      </c>
      <c r="J518" t="s">
        <v>69</v>
      </c>
      <c r="K518" t="s">
        <v>70</v>
      </c>
      <c r="L518">
        <v>1368</v>
      </c>
      <c r="N518">
        <v>1011</v>
      </c>
      <c r="O518" t="s">
        <v>701</v>
      </c>
      <c r="P518" t="s">
        <v>701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296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71</v>
      </c>
      <c r="J519" t="s">
        <v>72</v>
      </c>
      <c r="K519" t="s">
        <v>73</v>
      </c>
      <c r="L519">
        <v>1368</v>
      </c>
      <c r="N519">
        <v>1011</v>
      </c>
      <c r="O519" t="s">
        <v>701</v>
      </c>
      <c r="P519" t="s">
        <v>701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296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713</v>
      </c>
      <c r="J520" t="s">
        <v>714</v>
      </c>
      <c r="K520" t="s">
        <v>715</v>
      </c>
      <c r="L520">
        <v>1368</v>
      </c>
      <c r="N520">
        <v>1011</v>
      </c>
      <c r="O520" t="s">
        <v>701</v>
      </c>
      <c r="P520" t="s">
        <v>701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296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74</v>
      </c>
      <c r="J521" t="s">
        <v>75</v>
      </c>
      <c r="K521" t="s">
        <v>76</v>
      </c>
      <c r="L521">
        <v>1368</v>
      </c>
      <c r="N521">
        <v>1011</v>
      </c>
      <c r="O521" t="s">
        <v>701</v>
      </c>
      <c r="P521" t="s">
        <v>701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296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77</v>
      </c>
      <c r="J522" t="s">
        <v>78</v>
      </c>
      <c r="K522" t="s">
        <v>79</v>
      </c>
      <c r="L522">
        <v>1339</v>
      </c>
      <c r="N522">
        <v>1007</v>
      </c>
      <c r="O522" t="s">
        <v>320</v>
      </c>
      <c r="P522" t="s">
        <v>320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296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280</v>
      </c>
      <c r="J523" t="s">
        <v>296</v>
      </c>
      <c r="K523" t="s">
        <v>281</v>
      </c>
      <c r="L523">
        <v>1348</v>
      </c>
      <c r="N523">
        <v>1009</v>
      </c>
      <c r="O523" t="s">
        <v>352</v>
      </c>
      <c r="P523" t="s">
        <v>352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296</v>
      </c>
      <c r="AG523">
        <v>2.0499999999999998</v>
      </c>
      <c r="AH523">
        <v>3</v>
      </c>
      <c r="AI523">
        <v>-1</v>
      </c>
      <c r="AJ523" t="s">
        <v>296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80</v>
      </c>
      <c r="J524" t="s">
        <v>81</v>
      </c>
      <c r="K524" t="s">
        <v>82</v>
      </c>
      <c r="L524">
        <v>1348</v>
      </c>
      <c r="N524">
        <v>1009</v>
      </c>
      <c r="O524" t="s">
        <v>352</v>
      </c>
      <c r="P524" t="s">
        <v>352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296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87</v>
      </c>
      <c r="J525" t="s">
        <v>296</v>
      </c>
      <c r="K525" t="s">
        <v>88</v>
      </c>
      <c r="L525">
        <v>1191</v>
      </c>
      <c r="N525">
        <v>1013</v>
      </c>
      <c r="O525" t="s">
        <v>695</v>
      </c>
      <c r="P525" t="s">
        <v>695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296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696</v>
      </c>
      <c r="J526" t="s">
        <v>296</v>
      </c>
      <c r="K526" t="s">
        <v>697</v>
      </c>
      <c r="L526">
        <v>1191</v>
      </c>
      <c r="N526">
        <v>1013</v>
      </c>
      <c r="O526" t="s">
        <v>695</v>
      </c>
      <c r="P526" t="s">
        <v>695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296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62</v>
      </c>
      <c r="J527" t="s">
        <v>63</v>
      </c>
      <c r="K527" t="s">
        <v>64</v>
      </c>
      <c r="L527">
        <v>1368</v>
      </c>
      <c r="N527">
        <v>1011</v>
      </c>
      <c r="O527" t="s">
        <v>701</v>
      </c>
      <c r="P527" t="s">
        <v>701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296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698</v>
      </c>
      <c r="J528" t="s">
        <v>699</v>
      </c>
      <c r="K528" t="s">
        <v>700</v>
      </c>
      <c r="L528">
        <v>1368</v>
      </c>
      <c r="N528">
        <v>1011</v>
      </c>
      <c r="O528" t="s">
        <v>701</v>
      </c>
      <c r="P528" t="s">
        <v>701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296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710</v>
      </c>
      <c r="J529" t="s">
        <v>711</v>
      </c>
      <c r="K529" t="s">
        <v>712</v>
      </c>
      <c r="L529">
        <v>1368</v>
      </c>
      <c r="N529">
        <v>1011</v>
      </c>
      <c r="O529" t="s">
        <v>701</v>
      </c>
      <c r="P529" t="s">
        <v>701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296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65</v>
      </c>
      <c r="J530" t="s">
        <v>66</v>
      </c>
      <c r="K530" t="s">
        <v>67</v>
      </c>
      <c r="L530">
        <v>1368</v>
      </c>
      <c r="N530">
        <v>1011</v>
      </c>
      <c r="O530" t="s">
        <v>701</v>
      </c>
      <c r="P530" t="s">
        <v>701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296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68</v>
      </c>
      <c r="J531" t="s">
        <v>69</v>
      </c>
      <c r="K531" t="s">
        <v>70</v>
      </c>
      <c r="L531">
        <v>1368</v>
      </c>
      <c r="N531">
        <v>1011</v>
      </c>
      <c r="O531" t="s">
        <v>701</v>
      </c>
      <c r="P531" t="s">
        <v>701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296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71</v>
      </c>
      <c r="J532" t="s">
        <v>72</v>
      </c>
      <c r="K532" t="s">
        <v>73</v>
      </c>
      <c r="L532">
        <v>1368</v>
      </c>
      <c r="N532">
        <v>1011</v>
      </c>
      <c r="O532" t="s">
        <v>701</v>
      </c>
      <c r="P532" t="s">
        <v>701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296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713</v>
      </c>
      <c r="J533" t="s">
        <v>714</v>
      </c>
      <c r="K533" t="s">
        <v>715</v>
      </c>
      <c r="L533">
        <v>1368</v>
      </c>
      <c r="N533">
        <v>1011</v>
      </c>
      <c r="O533" t="s">
        <v>701</v>
      </c>
      <c r="P533" t="s">
        <v>701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296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74</v>
      </c>
      <c r="J534" t="s">
        <v>75</v>
      </c>
      <c r="K534" t="s">
        <v>76</v>
      </c>
      <c r="L534">
        <v>1368</v>
      </c>
      <c r="N534">
        <v>1011</v>
      </c>
      <c r="O534" t="s">
        <v>701</v>
      </c>
      <c r="P534" t="s">
        <v>701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296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77</v>
      </c>
      <c r="J535" t="s">
        <v>78</v>
      </c>
      <c r="K535" t="s">
        <v>79</v>
      </c>
      <c r="L535">
        <v>1339</v>
      </c>
      <c r="N535">
        <v>1007</v>
      </c>
      <c r="O535" t="s">
        <v>320</v>
      </c>
      <c r="P535" t="s">
        <v>320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296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280</v>
      </c>
      <c r="J536" t="s">
        <v>296</v>
      </c>
      <c r="K536" t="s">
        <v>281</v>
      </c>
      <c r="L536">
        <v>1348</v>
      </c>
      <c r="N536">
        <v>1009</v>
      </c>
      <c r="O536" t="s">
        <v>352</v>
      </c>
      <c r="P536" t="s">
        <v>352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296</v>
      </c>
      <c r="AG536">
        <v>2.0499999999999998</v>
      </c>
      <c r="AH536">
        <v>3</v>
      </c>
      <c r="AI536">
        <v>-1</v>
      </c>
      <c r="AJ536" t="s">
        <v>296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80</v>
      </c>
      <c r="J537" t="s">
        <v>81</v>
      </c>
      <c r="K537" t="s">
        <v>82</v>
      </c>
      <c r="L537">
        <v>1348</v>
      </c>
      <c r="N537">
        <v>1009</v>
      </c>
      <c r="O537" t="s">
        <v>352</v>
      </c>
      <c r="P537" t="s">
        <v>352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296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87</v>
      </c>
      <c r="J538" t="s">
        <v>296</v>
      </c>
      <c r="K538" t="s">
        <v>88</v>
      </c>
      <c r="L538">
        <v>1191</v>
      </c>
      <c r="N538">
        <v>1013</v>
      </c>
      <c r="O538" t="s">
        <v>695</v>
      </c>
      <c r="P538" t="s">
        <v>695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296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696</v>
      </c>
      <c r="J539" t="s">
        <v>296</v>
      </c>
      <c r="K539" t="s">
        <v>697</v>
      </c>
      <c r="L539">
        <v>1191</v>
      </c>
      <c r="N539">
        <v>1013</v>
      </c>
      <c r="O539" t="s">
        <v>695</v>
      </c>
      <c r="P539" t="s">
        <v>695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296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62</v>
      </c>
      <c r="J540" t="s">
        <v>63</v>
      </c>
      <c r="K540" t="s">
        <v>64</v>
      </c>
      <c r="L540">
        <v>1368</v>
      </c>
      <c r="N540">
        <v>1011</v>
      </c>
      <c r="O540" t="s">
        <v>701</v>
      </c>
      <c r="P540" t="s">
        <v>701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296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698</v>
      </c>
      <c r="J541" t="s">
        <v>699</v>
      </c>
      <c r="K541" t="s">
        <v>700</v>
      </c>
      <c r="L541">
        <v>1368</v>
      </c>
      <c r="N541">
        <v>1011</v>
      </c>
      <c r="O541" t="s">
        <v>701</v>
      </c>
      <c r="P541" t="s">
        <v>701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296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710</v>
      </c>
      <c r="J542" t="s">
        <v>711</v>
      </c>
      <c r="K542" t="s">
        <v>712</v>
      </c>
      <c r="L542">
        <v>1368</v>
      </c>
      <c r="N542">
        <v>1011</v>
      </c>
      <c r="O542" t="s">
        <v>701</v>
      </c>
      <c r="P542" t="s">
        <v>701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296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65</v>
      </c>
      <c r="J543" t="s">
        <v>66</v>
      </c>
      <c r="K543" t="s">
        <v>67</v>
      </c>
      <c r="L543">
        <v>1368</v>
      </c>
      <c r="N543">
        <v>1011</v>
      </c>
      <c r="O543" t="s">
        <v>701</v>
      </c>
      <c r="P543" t="s">
        <v>701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296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68</v>
      </c>
      <c r="J544" t="s">
        <v>69</v>
      </c>
      <c r="K544" t="s">
        <v>70</v>
      </c>
      <c r="L544">
        <v>1368</v>
      </c>
      <c r="N544">
        <v>1011</v>
      </c>
      <c r="O544" t="s">
        <v>701</v>
      </c>
      <c r="P544" t="s">
        <v>701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296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71</v>
      </c>
      <c r="J545" t="s">
        <v>72</v>
      </c>
      <c r="K545" t="s">
        <v>73</v>
      </c>
      <c r="L545">
        <v>1368</v>
      </c>
      <c r="N545">
        <v>1011</v>
      </c>
      <c r="O545" t="s">
        <v>701</v>
      </c>
      <c r="P545" t="s">
        <v>701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296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713</v>
      </c>
      <c r="J546" t="s">
        <v>714</v>
      </c>
      <c r="K546" t="s">
        <v>715</v>
      </c>
      <c r="L546">
        <v>1368</v>
      </c>
      <c r="N546">
        <v>1011</v>
      </c>
      <c r="O546" t="s">
        <v>701</v>
      </c>
      <c r="P546" t="s">
        <v>701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296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74</v>
      </c>
      <c r="J547" t="s">
        <v>75</v>
      </c>
      <c r="K547" t="s">
        <v>76</v>
      </c>
      <c r="L547">
        <v>1368</v>
      </c>
      <c r="N547">
        <v>1011</v>
      </c>
      <c r="O547" t="s">
        <v>701</v>
      </c>
      <c r="P547" t="s">
        <v>701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296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77</v>
      </c>
      <c r="J548" t="s">
        <v>78</v>
      </c>
      <c r="K548" t="s">
        <v>79</v>
      </c>
      <c r="L548">
        <v>1339</v>
      </c>
      <c r="N548">
        <v>1007</v>
      </c>
      <c r="O548" t="s">
        <v>320</v>
      </c>
      <c r="P548" t="s">
        <v>320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296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280</v>
      </c>
      <c r="J549" t="s">
        <v>296</v>
      </c>
      <c r="K549" t="s">
        <v>281</v>
      </c>
      <c r="L549">
        <v>1348</v>
      </c>
      <c r="N549">
        <v>1009</v>
      </c>
      <c r="O549" t="s">
        <v>352</v>
      </c>
      <c r="P549" t="s">
        <v>352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296</v>
      </c>
      <c r="AG549">
        <v>2.0499999999999998</v>
      </c>
      <c r="AH549">
        <v>3</v>
      </c>
      <c r="AI549">
        <v>-1</v>
      </c>
      <c r="AJ549" t="s">
        <v>296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80</v>
      </c>
      <c r="J550" t="s">
        <v>81</v>
      </c>
      <c r="K550" t="s">
        <v>82</v>
      </c>
      <c r="L550">
        <v>1348</v>
      </c>
      <c r="N550">
        <v>1009</v>
      </c>
      <c r="O550" t="s">
        <v>352</v>
      </c>
      <c r="P550" t="s">
        <v>352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296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89</v>
      </c>
      <c r="J551" t="s">
        <v>296</v>
      </c>
      <c r="K551" t="s">
        <v>90</v>
      </c>
      <c r="L551">
        <v>1191</v>
      </c>
      <c r="N551">
        <v>1013</v>
      </c>
      <c r="O551" t="s">
        <v>695</v>
      </c>
      <c r="P551" t="s">
        <v>695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296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696</v>
      </c>
      <c r="J552" t="s">
        <v>296</v>
      </c>
      <c r="K552" t="s">
        <v>697</v>
      </c>
      <c r="L552">
        <v>1191</v>
      </c>
      <c r="N552">
        <v>1013</v>
      </c>
      <c r="O552" t="s">
        <v>695</v>
      </c>
      <c r="P552" t="s">
        <v>695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296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91</v>
      </c>
      <c r="J553" t="s">
        <v>92</v>
      </c>
      <c r="K553" t="s">
        <v>93</v>
      </c>
      <c r="L553">
        <v>1368</v>
      </c>
      <c r="N553">
        <v>1011</v>
      </c>
      <c r="O553" t="s">
        <v>701</v>
      </c>
      <c r="P553" t="s">
        <v>701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296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710</v>
      </c>
      <c r="J554" t="s">
        <v>711</v>
      </c>
      <c r="K554" t="s">
        <v>712</v>
      </c>
      <c r="L554">
        <v>1368</v>
      </c>
      <c r="N554">
        <v>1011</v>
      </c>
      <c r="O554" t="s">
        <v>701</v>
      </c>
      <c r="P554" t="s">
        <v>701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296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71</v>
      </c>
      <c r="J555" t="s">
        <v>72</v>
      </c>
      <c r="K555" t="s">
        <v>73</v>
      </c>
      <c r="L555">
        <v>1368</v>
      </c>
      <c r="N555">
        <v>1011</v>
      </c>
      <c r="O555" t="s">
        <v>701</v>
      </c>
      <c r="P555" t="s">
        <v>701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296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94</v>
      </c>
      <c r="J556" t="s">
        <v>95</v>
      </c>
      <c r="K556" t="s">
        <v>96</v>
      </c>
      <c r="L556">
        <v>1368</v>
      </c>
      <c r="N556">
        <v>1011</v>
      </c>
      <c r="O556" t="s">
        <v>701</v>
      </c>
      <c r="P556" t="s">
        <v>701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296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713</v>
      </c>
      <c r="J557" t="s">
        <v>714</v>
      </c>
      <c r="K557" t="s">
        <v>715</v>
      </c>
      <c r="L557">
        <v>1368</v>
      </c>
      <c r="N557">
        <v>1011</v>
      </c>
      <c r="O557" t="s">
        <v>701</v>
      </c>
      <c r="P557" t="s">
        <v>701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296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702</v>
      </c>
      <c r="J558" t="s">
        <v>703</v>
      </c>
      <c r="K558" t="s">
        <v>704</v>
      </c>
      <c r="L558">
        <v>1368</v>
      </c>
      <c r="N558">
        <v>1011</v>
      </c>
      <c r="O558" t="s">
        <v>701</v>
      </c>
      <c r="P558" t="s">
        <v>701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296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97</v>
      </c>
      <c r="J559" t="s">
        <v>98</v>
      </c>
      <c r="K559" t="s">
        <v>99</v>
      </c>
      <c r="L559">
        <v>1348</v>
      </c>
      <c r="N559">
        <v>1009</v>
      </c>
      <c r="O559" t="s">
        <v>352</v>
      </c>
      <c r="P559" t="s">
        <v>352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296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100</v>
      </c>
      <c r="J560" t="s">
        <v>101</v>
      </c>
      <c r="K560" t="s">
        <v>102</v>
      </c>
      <c r="L560">
        <v>1348</v>
      </c>
      <c r="N560">
        <v>1009</v>
      </c>
      <c r="O560" t="s">
        <v>352</v>
      </c>
      <c r="P560" t="s">
        <v>352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296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89</v>
      </c>
      <c r="J561" t="s">
        <v>296</v>
      </c>
      <c r="K561" t="s">
        <v>90</v>
      </c>
      <c r="L561">
        <v>1191</v>
      </c>
      <c r="N561">
        <v>1013</v>
      </c>
      <c r="O561" t="s">
        <v>695</v>
      </c>
      <c r="P561" t="s">
        <v>695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296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696</v>
      </c>
      <c r="J562" t="s">
        <v>296</v>
      </c>
      <c r="K562" t="s">
        <v>697</v>
      </c>
      <c r="L562">
        <v>1191</v>
      </c>
      <c r="N562">
        <v>1013</v>
      </c>
      <c r="O562" t="s">
        <v>695</v>
      </c>
      <c r="P562" t="s">
        <v>695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296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91</v>
      </c>
      <c r="J563" t="s">
        <v>92</v>
      </c>
      <c r="K563" t="s">
        <v>93</v>
      </c>
      <c r="L563">
        <v>1368</v>
      </c>
      <c r="N563">
        <v>1011</v>
      </c>
      <c r="O563" t="s">
        <v>701</v>
      </c>
      <c r="P563" t="s">
        <v>701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296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710</v>
      </c>
      <c r="J564" t="s">
        <v>711</v>
      </c>
      <c r="K564" t="s">
        <v>712</v>
      </c>
      <c r="L564">
        <v>1368</v>
      </c>
      <c r="N564">
        <v>1011</v>
      </c>
      <c r="O564" t="s">
        <v>701</v>
      </c>
      <c r="P564" t="s">
        <v>701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296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71</v>
      </c>
      <c r="J565" t="s">
        <v>72</v>
      </c>
      <c r="K565" t="s">
        <v>73</v>
      </c>
      <c r="L565">
        <v>1368</v>
      </c>
      <c r="N565">
        <v>1011</v>
      </c>
      <c r="O565" t="s">
        <v>701</v>
      </c>
      <c r="P565" t="s">
        <v>701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296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94</v>
      </c>
      <c r="J566" t="s">
        <v>95</v>
      </c>
      <c r="K566" t="s">
        <v>96</v>
      </c>
      <c r="L566">
        <v>1368</v>
      </c>
      <c r="N566">
        <v>1011</v>
      </c>
      <c r="O566" t="s">
        <v>701</v>
      </c>
      <c r="P566" t="s">
        <v>701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296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713</v>
      </c>
      <c r="J567" t="s">
        <v>714</v>
      </c>
      <c r="K567" t="s">
        <v>715</v>
      </c>
      <c r="L567">
        <v>1368</v>
      </c>
      <c r="N567">
        <v>1011</v>
      </c>
      <c r="O567" t="s">
        <v>701</v>
      </c>
      <c r="P567" t="s">
        <v>701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296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702</v>
      </c>
      <c r="J568" t="s">
        <v>703</v>
      </c>
      <c r="K568" t="s">
        <v>704</v>
      </c>
      <c r="L568">
        <v>1368</v>
      </c>
      <c r="N568">
        <v>1011</v>
      </c>
      <c r="O568" t="s">
        <v>701</v>
      </c>
      <c r="P568" t="s">
        <v>701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296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97</v>
      </c>
      <c r="J569" t="s">
        <v>98</v>
      </c>
      <c r="K569" t="s">
        <v>99</v>
      </c>
      <c r="L569">
        <v>1348</v>
      </c>
      <c r="N569">
        <v>1009</v>
      </c>
      <c r="O569" t="s">
        <v>352</v>
      </c>
      <c r="P569" t="s">
        <v>352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296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100</v>
      </c>
      <c r="J570" t="s">
        <v>101</v>
      </c>
      <c r="K570" t="s">
        <v>102</v>
      </c>
      <c r="L570">
        <v>1348</v>
      </c>
      <c r="N570">
        <v>1009</v>
      </c>
      <c r="O570" t="s">
        <v>352</v>
      </c>
      <c r="P570" t="s">
        <v>352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296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103</v>
      </c>
      <c r="J571" t="s">
        <v>296</v>
      </c>
      <c r="K571" t="s">
        <v>104</v>
      </c>
      <c r="L571">
        <v>1191</v>
      </c>
      <c r="N571">
        <v>1013</v>
      </c>
      <c r="O571" t="s">
        <v>695</v>
      </c>
      <c r="P571" t="s">
        <v>695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296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696</v>
      </c>
      <c r="J572" t="s">
        <v>296</v>
      </c>
      <c r="K572" t="s">
        <v>697</v>
      </c>
      <c r="L572">
        <v>1191</v>
      </c>
      <c r="N572">
        <v>1013</v>
      </c>
      <c r="O572" t="s">
        <v>695</v>
      </c>
      <c r="P572" t="s">
        <v>695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296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710</v>
      </c>
      <c r="J573" t="s">
        <v>711</v>
      </c>
      <c r="K573" t="s">
        <v>712</v>
      </c>
      <c r="L573">
        <v>1368</v>
      </c>
      <c r="N573">
        <v>1011</v>
      </c>
      <c r="O573" t="s">
        <v>701</v>
      </c>
      <c r="P573" t="s">
        <v>701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296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71</v>
      </c>
      <c r="J574" t="s">
        <v>72</v>
      </c>
      <c r="K574" t="s">
        <v>73</v>
      </c>
      <c r="L574">
        <v>1368</v>
      </c>
      <c r="N574">
        <v>1011</v>
      </c>
      <c r="O574" t="s">
        <v>701</v>
      </c>
      <c r="P574" t="s">
        <v>701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296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105</v>
      </c>
      <c r="J575" t="s">
        <v>106</v>
      </c>
      <c r="K575" t="s">
        <v>107</v>
      </c>
      <c r="L575">
        <v>1368</v>
      </c>
      <c r="N575">
        <v>1011</v>
      </c>
      <c r="O575" t="s">
        <v>701</v>
      </c>
      <c r="P575" t="s">
        <v>701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296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713</v>
      </c>
      <c r="J576" t="s">
        <v>714</v>
      </c>
      <c r="K576" t="s">
        <v>715</v>
      </c>
      <c r="L576">
        <v>1368</v>
      </c>
      <c r="N576">
        <v>1011</v>
      </c>
      <c r="O576" t="s">
        <v>701</v>
      </c>
      <c r="P576" t="s">
        <v>701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296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739</v>
      </c>
      <c r="J577" t="s">
        <v>740</v>
      </c>
      <c r="K577" t="s">
        <v>741</v>
      </c>
      <c r="L577">
        <v>1368</v>
      </c>
      <c r="N577">
        <v>1011</v>
      </c>
      <c r="O577" t="s">
        <v>701</v>
      </c>
      <c r="P577" t="s">
        <v>701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296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702</v>
      </c>
      <c r="J578" t="s">
        <v>703</v>
      </c>
      <c r="K578" t="s">
        <v>704</v>
      </c>
      <c r="L578">
        <v>1368</v>
      </c>
      <c r="N578">
        <v>1011</v>
      </c>
      <c r="O578" t="s">
        <v>701</v>
      </c>
      <c r="P578" t="s">
        <v>701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296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77</v>
      </c>
      <c r="J579" t="s">
        <v>78</v>
      </c>
      <c r="K579" t="s">
        <v>79</v>
      </c>
      <c r="L579">
        <v>1339</v>
      </c>
      <c r="N579">
        <v>1007</v>
      </c>
      <c r="O579" t="s">
        <v>320</v>
      </c>
      <c r="P579" t="s">
        <v>320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296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108</v>
      </c>
      <c r="J580" t="s">
        <v>109</v>
      </c>
      <c r="K580" t="s">
        <v>110</v>
      </c>
      <c r="L580">
        <v>1348</v>
      </c>
      <c r="N580">
        <v>1009</v>
      </c>
      <c r="O580" t="s">
        <v>352</v>
      </c>
      <c r="P580" t="s">
        <v>352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296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111</v>
      </c>
      <c r="J581" t="s">
        <v>112</v>
      </c>
      <c r="K581" t="s">
        <v>113</v>
      </c>
      <c r="L581">
        <v>1348</v>
      </c>
      <c r="N581">
        <v>1009</v>
      </c>
      <c r="O581" t="s">
        <v>352</v>
      </c>
      <c r="P581" t="s">
        <v>352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296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114</v>
      </c>
      <c r="J582" t="s">
        <v>115</v>
      </c>
      <c r="K582" t="s">
        <v>116</v>
      </c>
      <c r="L582">
        <v>1348</v>
      </c>
      <c r="N582">
        <v>1009</v>
      </c>
      <c r="O582" t="s">
        <v>352</v>
      </c>
      <c r="P582" t="s">
        <v>352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296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103</v>
      </c>
      <c r="J583" t="s">
        <v>296</v>
      </c>
      <c r="K583" t="s">
        <v>104</v>
      </c>
      <c r="L583">
        <v>1191</v>
      </c>
      <c r="N583">
        <v>1013</v>
      </c>
      <c r="O583" t="s">
        <v>695</v>
      </c>
      <c r="P583" t="s">
        <v>695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296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696</v>
      </c>
      <c r="J584" t="s">
        <v>296</v>
      </c>
      <c r="K584" t="s">
        <v>697</v>
      </c>
      <c r="L584">
        <v>1191</v>
      </c>
      <c r="N584">
        <v>1013</v>
      </c>
      <c r="O584" t="s">
        <v>695</v>
      </c>
      <c r="P584" t="s">
        <v>695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296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710</v>
      </c>
      <c r="J585" t="s">
        <v>711</v>
      </c>
      <c r="K585" t="s">
        <v>712</v>
      </c>
      <c r="L585">
        <v>1368</v>
      </c>
      <c r="N585">
        <v>1011</v>
      </c>
      <c r="O585" t="s">
        <v>701</v>
      </c>
      <c r="P585" t="s">
        <v>701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296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71</v>
      </c>
      <c r="J586" t="s">
        <v>72</v>
      </c>
      <c r="K586" t="s">
        <v>73</v>
      </c>
      <c r="L586">
        <v>1368</v>
      </c>
      <c r="N586">
        <v>1011</v>
      </c>
      <c r="O586" t="s">
        <v>701</v>
      </c>
      <c r="P586" t="s">
        <v>701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296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105</v>
      </c>
      <c r="J587" t="s">
        <v>106</v>
      </c>
      <c r="K587" t="s">
        <v>107</v>
      </c>
      <c r="L587">
        <v>1368</v>
      </c>
      <c r="N587">
        <v>1011</v>
      </c>
      <c r="O587" t="s">
        <v>701</v>
      </c>
      <c r="P587" t="s">
        <v>701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296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713</v>
      </c>
      <c r="J588" t="s">
        <v>714</v>
      </c>
      <c r="K588" t="s">
        <v>715</v>
      </c>
      <c r="L588">
        <v>1368</v>
      </c>
      <c r="N588">
        <v>1011</v>
      </c>
      <c r="O588" t="s">
        <v>701</v>
      </c>
      <c r="P588" t="s">
        <v>701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296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739</v>
      </c>
      <c r="J589" t="s">
        <v>740</v>
      </c>
      <c r="K589" t="s">
        <v>741</v>
      </c>
      <c r="L589">
        <v>1368</v>
      </c>
      <c r="N589">
        <v>1011</v>
      </c>
      <c r="O589" t="s">
        <v>701</v>
      </c>
      <c r="P589" t="s">
        <v>701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296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702</v>
      </c>
      <c r="J590" t="s">
        <v>703</v>
      </c>
      <c r="K590" t="s">
        <v>704</v>
      </c>
      <c r="L590">
        <v>1368</v>
      </c>
      <c r="N590">
        <v>1011</v>
      </c>
      <c r="O590" t="s">
        <v>701</v>
      </c>
      <c r="P590" t="s">
        <v>701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296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77</v>
      </c>
      <c r="J591" t="s">
        <v>78</v>
      </c>
      <c r="K591" t="s">
        <v>79</v>
      </c>
      <c r="L591">
        <v>1339</v>
      </c>
      <c r="N591">
        <v>1007</v>
      </c>
      <c r="O591" t="s">
        <v>320</v>
      </c>
      <c r="P591" t="s">
        <v>320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296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108</v>
      </c>
      <c r="J592" t="s">
        <v>109</v>
      </c>
      <c r="K592" t="s">
        <v>110</v>
      </c>
      <c r="L592">
        <v>1348</v>
      </c>
      <c r="N592">
        <v>1009</v>
      </c>
      <c r="O592" t="s">
        <v>352</v>
      </c>
      <c r="P592" t="s">
        <v>352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296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111</v>
      </c>
      <c r="J593" t="s">
        <v>112</v>
      </c>
      <c r="K593" t="s">
        <v>113</v>
      </c>
      <c r="L593">
        <v>1348</v>
      </c>
      <c r="N593">
        <v>1009</v>
      </c>
      <c r="O593" t="s">
        <v>352</v>
      </c>
      <c r="P593" t="s">
        <v>352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296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114</v>
      </c>
      <c r="J594" t="s">
        <v>115</v>
      </c>
      <c r="K594" t="s">
        <v>116</v>
      </c>
      <c r="L594">
        <v>1348</v>
      </c>
      <c r="N594">
        <v>1009</v>
      </c>
      <c r="O594" t="s">
        <v>352</v>
      </c>
      <c r="P594" t="s">
        <v>352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296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784</v>
      </c>
      <c r="J595" t="s">
        <v>296</v>
      </c>
      <c r="K595" t="s">
        <v>785</v>
      </c>
      <c r="L595">
        <v>1191</v>
      </c>
      <c r="N595">
        <v>1013</v>
      </c>
      <c r="O595" t="s">
        <v>695</v>
      </c>
      <c r="P595" t="s">
        <v>695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296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696</v>
      </c>
      <c r="J596" t="s">
        <v>296</v>
      </c>
      <c r="K596" t="s">
        <v>697</v>
      </c>
      <c r="L596">
        <v>1191</v>
      </c>
      <c r="N596">
        <v>1013</v>
      </c>
      <c r="O596" t="s">
        <v>695</v>
      </c>
      <c r="P596" t="s">
        <v>695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296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710</v>
      </c>
      <c r="J597" t="s">
        <v>711</v>
      </c>
      <c r="K597" t="s">
        <v>712</v>
      </c>
      <c r="L597">
        <v>1368</v>
      </c>
      <c r="N597">
        <v>1011</v>
      </c>
      <c r="O597" t="s">
        <v>701</v>
      </c>
      <c r="P597" t="s">
        <v>701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296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65</v>
      </c>
      <c r="J598" t="s">
        <v>66</v>
      </c>
      <c r="K598" t="s">
        <v>67</v>
      </c>
      <c r="L598">
        <v>1368</v>
      </c>
      <c r="N598">
        <v>1011</v>
      </c>
      <c r="O598" t="s">
        <v>701</v>
      </c>
      <c r="P598" t="s">
        <v>701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296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71</v>
      </c>
      <c r="J599" t="s">
        <v>72</v>
      </c>
      <c r="K599" t="s">
        <v>73</v>
      </c>
      <c r="L599">
        <v>1368</v>
      </c>
      <c r="N599">
        <v>1011</v>
      </c>
      <c r="O599" t="s">
        <v>701</v>
      </c>
      <c r="P599" t="s">
        <v>701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296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713</v>
      </c>
      <c r="J600" t="s">
        <v>714</v>
      </c>
      <c r="K600" t="s">
        <v>715</v>
      </c>
      <c r="L600">
        <v>1368</v>
      </c>
      <c r="N600">
        <v>1011</v>
      </c>
      <c r="O600" t="s">
        <v>701</v>
      </c>
      <c r="P600" t="s">
        <v>701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296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117</v>
      </c>
      <c r="J601" t="s">
        <v>118</v>
      </c>
      <c r="K601" t="s">
        <v>119</v>
      </c>
      <c r="L601">
        <v>1348</v>
      </c>
      <c r="N601">
        <v>1009</v>
      </c>
      <c r="O601" t="s">
        <v>352</v>
      </c>
      <c r="P601" t="s">
        <v>352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296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97</v>
      </c>
      <c r="J602" t="s">
        <v>98</v>
      </c>
      <c r="K602" t="s">
        <v>99</v>
      </c>
      <c r="L602">
        <v>1348</v>
      </c>
      <c r="N602">
        <v>1009</v>
      </c>
      <c r="O602" t="s">
        <v>352</v>
      </c>
      <c r="P602" t="s">
        <v>352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296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120</v>
      </c>
      <c r="J603" t="s">
        <v>121</v>
      </c>
      <c r="K603" t="s">
        <v>122</v>
      </c>
      <c r="L603">
        <v>1348</v>
      </c>
      <c r="N603">
        <v>1009</v>
      </c>
      <c r="O603" t="s">
        <v>352</v>
      </c>
      <c r="P603" t="s">
        <v>352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296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123</v>
      </c>
      <c r="J604" t="s">
        <v>124</v>
      </c>
      <c r="K604" t="s">
        <v>125</v>
      </c>
      <c r="L604">
        <v>1327</v>
      </c>
      <c r="N604">
        <v>1005</v>
      </c>
      <c r="O604" t="s">
        <v>126</v>
      </c>
      <c r="P604" t="s">
        <v>126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296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127</v>
      </c>
      <c r="J605" t="s">
        <v>128</v>
      </c>
      <c r="K605" t="s">
        <v>129</v>
      </c>
      <c r="L605">
        <v>1348</v>
      </c>
      <c r="N605">
        <v>1009</v>
      </c>
      <c r="O605" t="s">
        <v>352</v>
      </c>
      <c r="P605" t="s">
        <v>352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296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282</v>
      </c>
      <c r="J606" t="s">
        <v>296</v>
      </c>
      <c r="K606" t="s">
        <v>283</v>
      </c>
      <c r="L606">
        <v>1348</v>
      </c>
      <c r="N606">
        <v>1009</v>
      </c>
      <c r="O606" t="s">
        <v>352</v>
      </c>
      <c r="P606" t="s">
        <v>352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296</v>
      </c>
      <c r="AG606">
        <v>1</v>
      </c>
      <c r="AH606">
        <v>3</v>
      </c>
      <c r="AI606">
        <v>-1</v>
      </c>
      <c r="AJ606" t="s">
        <v>296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784</v>
      </c>
      <c r="J607" t="s">
        <v>296</v>
      </c>
      <c r="K607" t="s">
        <v>785</v>
      </c>
      <c r="L607">
        <v>1191</v>
      </c>
      <c r="N607">
        <v>1013</v>
      </c>
      <c r="O607" t="s">
        <v>695</v>
      </c>
      <c r="P607" t="s">
        <v>695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296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696</v>
      </c>
      <c r="J608" t="s">
        <v>296</v>
      </c>
      <c r="K608" t="s">
        <v>697</v>
      </c>
      <c r="L608">
        <v>1191</v>
      </c>
      <c r="N608">
        <v>1013</v>
      </c>
      <c r="O608" t="s">
        <v>695</v>
      </c>
      <c r="P608" t="s">
        <v>695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296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710</v>
      </c>
      <c r="J609" t="s">
        <v>711</v>
      </c>
      <c r="K609" t="s">
        <v>712</v>
      </c>
      <c r="L609">
        <v>1368</v>
      </c>
      <c r="N609">
        <v>1011</v>
      </c>
      <c r="O609" t="s">
        <v>701</v>
      </c>
      <c r="P609" t="s">
        <v>701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296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65</v>
      </c>
      <c r="J610" t="s">
        <v>66</v>
      </c>
      <c r="K610" t="s">
        <v>67</v>
      </c>
      <c r="L610">
        <v>1368</v>
      </c>
      <c r="N610">
        <v>1011</v>
      </c>
      <c r="O610" t="s">
        <v>701</v>
      </c>
      <c r="P610" t="s">
        <v>701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296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71</v>
      </c>
      <c r="J611" t="s">
        <v>72</v>
      </c>
      <c r="K611" t="s">
        <v>73</v>
      </c>
      <c r="L611">
        <v>1368</v>
      </c>
      <c r="N611">
        <v>1011</v>
      </c>
      <c r="O611" t="s">
        <v>701</v>
      </c>
      <c r="P611" t="s">
        <v>701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296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713</v>
      </c>
      <c r="J612" t="s">
        <v>714</v>
      </c>
      <c r="K612" t="s">
        <v>715</v>
      </c>
      <c r="L612">
        <v>1368</v>
      </c>
      <c r="N612">
        <v>1011</v>
      </c>
      <c r="O612" t="s">
        <v>701</v>
      </c>
      <c r="P612" t="s">
        <v>701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296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117</v>
      </c>
      <c r="J613" t="s">
        <v>118</v>
      </c>
      <c r="K613" t="s">
        <v>119</v>
      </c>
      <c r="L613">
        <v>1348</v>
      </c>
      <c r="N613">
        <v>1009</v>
      </c>
      <c r="O613" t="s">
        <v>352</v>
      </c>
      <c r="P613" t="s">
        <v>352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296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97</v>
      </c>
      <c r="J614" t="s">
        <v>98</v>
      </c>
      <c r="K614" t="s">
        <v>99</v>
      </c>
      <c r="L614">
        <v>1348</v>
      </c>
      <c r="N614">
        <v>1009</v>
      </c>
      <c r="O614" t="s">
        <v>352</v>
      </c>
      <c r="P614" t="s">
        <v>352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296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120</v>
      </c>
      <c r="J615" t="s">
        <v>121</v>
      </c>
      <c r="K615" t="s">
        <v>122</v>
      </c>
      <c r="L615">
        <v>1348</v>
      </c>
      <c r="N615">
        <v>1009</v>
      </c>
      <c r="O615" t="s">
        <v>352</v>
      </c>
      <c r="P615" t="s">
        <v>352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296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123</v>
      </c>
      <c r="J616" t="s">
        <v>124</v>
      </c>
      <c r="K616" t="s">
        <v>125</v>
      </c>
      <c r="L616">
        <v>1327</v>
      </c>
      <c r="N616">
        <v>1005</v>
      </c>
      <c r="O616" t="s">
        <v>126</v>
      </c>
      <c r="P616" t="s">
        <v>126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296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127</v>
      </c>
      <c r="J617" t="s">
        <v>128</v>
      </c>
      <c r="K617" t="s">
        <v>129</v>
      </c>
      <c r="L617">
        <v>1348</v>
      </c>
      <c r="N617">
        <v>1009</v>
      </c>
      <c r="O617" t="s">
        <v>352</v>
      </c>
      <c r="P617" t="s">
        <v>352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296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282</v>
      </c>
      <c r="J618" t="s">
        <v>296</v>
      </c>
      <c r="K618" t="s">
        <v>283</v>
      </c>
      <c r="L618">
        <v>1348</v>
      </c>
      <c r="N618">
        <v>1009</v>
      </c>
      <c r="O618" t="s">
        <v>352</v>
      </c>
      <c r="P618" t="s">
        <v>352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296</v>
      </c>
      <c r="AG618">
        <v>1</v>
      </c>
      <c r="AH618">
        <v>3</v>
      </c>
      <c r="AI618">
        <v>-1</v>
      </c>
      <c r="AJ618" t="s">
        <v>296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708</v>
      </c>
      <c r="J619" t="s">
        <v>296</v>
      </c>
      <c r="K619" t="s">
        <v>709</v>
      </c>
      <c r="L619">
        <v>1191</v>
      </c>
      <c r="N619">
        <v>1013</v>
      </c>
      <c r="O619" t="s">
        <v>695</v>
      </c>
      <c r="P619" t="s">
        <v>695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296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696</v>
      </c>
      <c r="J620" t="s">
        <v>296</v>
      </c>
      <c r="K620" t="s">
        <v>697</v>
      </c>
      <c r="L620">
        <v>1191</v>
      </c>
      <c r="N620">
        <v>1013</v>
      </c>
      <c r="O620" t="s">
        <v>695</v>
      </c>
      <c r="P620" t="s">
        <v>695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296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130</v>
      </c>
      <c r="J621" t="s">
        <v>131</v>
      </c>
      <c r="K621" t="s">
        <v>132</v>
      </c>
      <c r="L621">
        <v>1368</v>
      </c>
      <c r="N621">
        <v>1011</v>
      </c>
      <c r="O621" t="s">
        <v>701</v>
      </c>
      <c r="P621" t="s">
        <v>701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296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698</v>
      </c>
      <c r="J622" t="s">
        <v>699</v>
      </c>
      <c r="K622" t="s">
        <v>700</v>
      </c>
      <c r="L622">
        <v>1368</v>
      </c>
      <c r="N622">
        <v>1011</v>
      </c>
      <c r="O622" t="s">
        <v>701</v>
      </c>
      <c r="P622" t="s">
        <v>701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296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710</v>
      </c>
      <c r="J623" t="s">
        <v>711</v>
      </c>
      <c r="K623" t="s">
        <v>712</v>
      </c>
      <c r="L623">
        <v>1368</v>
      </c>
      <c r="N623">
        <v>1011</v>
      </c>
      <c r="O623" t="s">
        <v>701</v>
      </c>
      <c r="P623" t="s">
        <v>701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296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133</v>
      </c>
      <c r="J624" t="s">
        <v>204</v>
      </c>
      <c r="K624" t="s">
        <v>205</v>
      </c>
      <c r="L624">
        <v>1368</v>
      </c>
      <c r="N624">
        <v>1011</v>
      </c>
      <c r="O624" t="s">
        <v>701</v>
      </c>
      <c r="P624" t="s">
        <v>701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296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206</v>
      </c>
      <c r="J625" t="s">
        <v>207</v>
      </c>
      <c r="K625" t="s">
        <v>208</v>
      </c>
      <c r="L625">
        <v>1368</v>
      </c>
      <c r="N625">
        <v>1011</v>
      </c>
      <c r="O625" t="s">
        <v>701</v>
      </c>
      <c r="P625" t="s">
        <v>701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296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713</v>
      </c>
      <c r="J626" t="s">
        <v>714</v>
      </c>
      <c r="K626" t="s">
        <v>715</v>
      </c>
      <c r="L626">
        <v>1368</v>
      </c>
      <c r="N626">
        <v>1011</v>
      </c>
      <c r="O626" t="s">
        <v>701</v>
      </c>
      <c r="P626" t="s">
        <v>701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296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74</v>
      </c>
      <c r="J627" t="s">
        <v>75</v>
      </c>
      <c r="K627" t="s">
        <v>76</v>
      </c>
      <c r="L627">
        <v>1368</v>
      </c>
      <c r="N627">
        <v>1011</v>
      </c>
      <c r="O627" t="s">
        <v>701</v>
      </c>
      <c r="P627" t="s">
        <v>701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296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77</v>
      </c>
      <c r="J628" t="s">
        <v>78</v>
      </c>
      <c r="K628" t="s">
        <v>79</v>
      </c>
      <c r="L628">
        <v>1339</v>
      </c>
      <c r="N628">
        <v>1007</v>
      </c>
      <c r="O628" t="s">
        <v>320</v>
      </c>
      <c r="P628" t="s">
        <v>320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296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209</v>
      </c>
      <c r="J629" t="s">
        <v>210</v>
      </c>
      <c r="K629" t="s">
        <v>211</v>
      </c>
      <c r="L629">
        <v>1339</v>
      </c>
      <c r="N629">
        <v>1007</v>
      </c>
      <c r="O629" t="s">
        <v>320</v>
      </c>
      <c r="P629" t="s">
        <v>320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296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284</v>
      </c>
      <c r="J630" t="s">
        <v>296</v>
      </c>
      <c r="K630" t="s">
        <v>285</v>
      </c>
      <c r="L630">
        <v>1356</v>
      </c>
      <c r="N630">
        <v>1010</v>
      </c>
      <c r="O630" t="s">
        <v>521</v>
      </c>
      <c r="P630" t="s">
        <v>521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296</v>
      </c>
      <c r="AG630">
        <v>0.44</v>
      </c>
      <c r="AH630">
        <v>3</v>
      </c>
      <c r="AI630">
        <v>-1</v>
      </c>
      <c r="AJ630" t="s">
        <v>296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708</v>
      </c>
      <c r="J631" t="s">
        <v>296</v>
      </c>
      <c r="K631" t="s">
        <v>709</v>
      </c>
      <c r="L631">
        <v>1191</v>
      </c>
      <c r="N631">
        <v>1013</v>
      </c>
      <c r="O631" t="s">
        <v>695</v>
      </c>
      <c r="P631" t="s">
        <v>695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296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696</v>
      </c>
      <c r="J632" t="s">
        <v>296</v>
      </c>
      <c r="K632" t="s">
        <v>697</v>
      </c>
      <c r="L632">
        <v>1191</v>
      </c>
      <c r="N632">
        <v>1013</v>
      </c>
      <c r="O632" t="s">
        <v>695</v>
      </c>
      <c r="P632" t="s">
        <v>695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296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130</v>
      </c>
      <c r="J633" t="s">
        <v>131</v>
      </c>
      <c r="K633" t="s">
        <v>132</v>
      </c>
      <c r="L633">
        <v>1368</v>
      </c>
      <c r="N633">
        <v>1011</v>
      </c>
      <c r="O633" t="s">
        <v>701</v>
      </c>
      <c r="P633" t="s">
        <v>701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296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698</v>
      </c>
      <c r="J634" t="s">
        <v>699</v>
      </c>
      <c r="K634" t="s">
        <v>700</v>
      </c>
      <c r="L634">
        <v>1368</v>
      </c>
      <c r="N634">
        <v>1011</v>
      </c>
      <c r="O634" t="s">
        <v>701</v>
      </c>
      <c r="P634" t="s">
        <v>701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296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710</v>
      </c>
      <c r="J635" t="s">
        <v>711</v>
      </c>
      <c r="K635" t="s">
        <v>712</v>
      </c>
      <c r="L635">
        <v>1368</v>
      </c>
      <c r="N635">
        <v>1011</v>
      </c>
      <c r="O635" t="s">
        <v>701</v>
      </c>
      <c r="P635" t="s">
        <v>701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296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133</v>
      </c>
      <c r="J636" t="s">
        <v>204</v>
      </c>
      <c r="K636" t="s">
        <v>205</v>
      </c>
      <c r="L636">
        <v>1368</v>
      </c>
      <c r="N636">
        <v>1011</v>
      </c>
      <c r="O636" t="s">
        <v>701</v>
      </c>
      <c r="P636" t="s">
        <v>701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296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206</v>
      </c>
      <c r="J637" t="s">
        <v>207</v>
      </c>
      <c r="K637" t="s">
        <v>208</v>
      </c>
      <c r="L637">
        <v>1368</v>
      </c>
      <c r="N637">
        <v>1011</v>
      </c>
      <c r="O637" t="s">
        <v>701</v>
      </c>
      <c r="P637" t="s">
        <v>701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296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713</v>
      </c>
      <c r="J638" t="s">
        <v>714</v>
      </c>
      <c r="K638" t="s">
        <v>715</v>
      </c>
      <c r="L638">
        <v>1368</v>
      </c>
      <c r="N638">
        <v>1011</v>
      </c>
      <c r="O638" t="s">
        <v>701</v>
      </c>
      <c r="P638" t="s">
        <v>701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296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74</v>
      </c>
      <c r="J639" t="s">
        <v>75</v>
      </c>
      <c r="K639" t="s">
        <v>76</v>
      </c>
      <c r="L639">
        <v>1368</v>
      </c>
      <c r="N639">
        <v>1011</v>
      </c>
      <c r="O639" t="s">
        <v>701</v>
      </c>
      <c r="P639" t="s">
        <v>701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296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77</v>
      </c>
      <c r="J640" t="s">
        <v>78</v>
      </c>
      <c r="K640" t="s">
        <v>79</v>
      </c>
      <c r="L640">
        <v>1339</v>
      </c>
      <c r="N640">
        <v>1007</v>
      </c>
      <c r="O640" t="s">
        <v>320</v>
      </c>
      <c r="P640" t="s">
        <v>320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296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209</v>
      </c>
      <c r="J641" t="s">
        <v>210</v>
      </c>
      <c r="K641" t="s">
        <v>211</v>
      </c>
      <c r="L641">
        <v>1339</v>
      </c>
      <c r="N641">
        <v>1007</v>
      </c>
      <c r="O641" t="s">
        <v>320</v>
      </c>
      <c r="P641" t="s">
        <v>320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296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284</v>
      </c>
      <c r="J642" t="s">
        <v>296</v>
      </c>
      <c r="K642" t="s">
        <v>285</v>
      </c>
      <c r="L642">
        <v>1356</v>
      </c>
      <c r="N642">
        <v>1010</v>
      </c>
      <c r="O642" t="s">
        <v>521</v>
      </c>
      <c r="P642" t="s">
        <v>521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296</v>
      </c>
      <c r="AG642">
        <v>0.44</v>
      </c>
      <c r="AH642">
        <v>3</v>
      </c>
      <c r="AI642">
        <v>-1</v>
      </c>
      <c r="AJ642" t="s">
        <v>296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212</v>
      </c>
      <c r="J643" t="s">
        <v>296</v>
      </c>
      <c r="K643" t="s">
        <v>213</v>
      </c>
      <c r="L643">
        <v>1191</v>
      </c>
      <c r="N643">
        <v>1013</v>
      </c>
      <c r="O643" t="s">
        <v>695</v>
      </c>
      <c r="P643" t="s">
        <v>695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296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696</v>
      </c>
      <c r="J644" t="s">
        <v>296</v>
      </c>
      <c r="K644" t="s">
        <v>697</v>
      </c>
      <c r="L644">
        <v>1191</v>
      </c>
      <c r="N644">
        <v>1013</v>
      </c>
      <c r="O644" t="s">
        <v>695</v>
      </c>
      <c r="P644" t="s">
        <v>695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296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710</v>
      </c>
      <c r="J645" t="s">
        <v>711</v>
      </c>
      <c r="K645" t="s">
        <v>712</v>
      </c>
      <c r="L645">
        <v>1368</v>
      </c>
      <c r="N645">
        <v>1011</v>
      </c>
      <c r="O645" t="s">
        <v>701</v>
      </c>
      <c r="P645" t="s">
        <v>701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296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206</v>
      </c>
      <c r="J646" t="s">
        <v>207</v>
      </c>
      <c r="K646" t="s">
        <v>208</v>
      </c>
      <c r="L646">
        <v>1368</v>
      </c>
      <c r="N646">
        <v>1011</v>
      </c>
      <c r="O646" t="s">
        <v>701</v>
      </c>
      <c r="P646" t="s">
        <v>701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296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71</v>
      </c>
      <c r="J647" t="s">
        <v>72</v>
      </c>
      <c r="K647" t="s">
        <v>73</v>
      </c>
      <c r="L647">
        <v>1368</v>
      </c>
      <c r="N647">
        <v>1011</v>
      </c>
      <c r="O647" t="s">
        <v>701</v>
      </c>
      <c r="P647" t="s">
        <v>701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296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713</v>
      </c>
      <c r="J648" t="s">
        <v>714</v>
      </c>
      <c r="K648" t="s">
        <v>715</v>
      </c>
      <c r="L648">
        <v>1368</v>
      </c>
      <c r="N648">
        <v>1011</v>
      </c>
      <c r="O648" t="s">
        <v>701</v>
      </c>
      <c r="P648" t="s">
        <v>701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296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214</v>
      </c>
      <c r="J649" t="s">
        <v>215</v>
      </c>
      <c r="K649" t="s">
        <v>216</v>
      </c>
      <c r="L649">
        <v>1339</v>
      </c>
      <c r="N649">
        <v>1007</v>
      </c>
      <c r="O649" t="s">
        <v>320</v>
      </c>
      <c r="P649" t="s">
        <v>320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296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286</v>
      </c>
      <c r="J650" t="s">
        <v>296</v>
      </c>
      <c r="K650" t="s">
        <v>529</v>
      </c>
      <c r="L650">
        <v>1339</v>
      </c>
      <c r="N650">
        <v>1007</v>
      </c>
      <c r="O650" t="s">
        <v>320</v>
      </c>
      <c r="P650" t="s">
        <v>320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296</v>
      </c>
      <c r="AG650">
        <v>1.02</v>
      </c>
      <c r="AH650">
        <v>3</v>
      </c>
      <c r="AI650">
        <v>-1</v>
      </c>
      <c r="AJ650" t="s">
        <v>296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127</v>
      </c>
      <c r="J651" t="s">
        <v>128</v>
      </c>
      <c r="K651" t="s">
        <v>129</v>
      </c>
      <c r="L651">
        <v>1348</v>
      </c>
      <c r="N651">
        <v>1009</v>
      </c>
      <c r="O651" t="s">
        <v>352</v>
      </c>
      <c r="P651" t="s">
        <v>352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296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212</v>
      </c>
      <c r="J652" t="s">
        <v>296</v>
      </c>
      <c r="K652" t="s">
        <v>213</v>
      </c>
      <c r="L652">
        <v>1191</v>
      </c>
      <c r="N652">
        <v>1013</v>
      </c>
      <c r="O652" t="s">
        <v>695</v>
      </c>
      <c r="P652" t="s">
        <v>695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296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696</v>
      </c>
      <c r="J653" t="s">
        <v>296</v>
      </c>
      <c r="K653" t="s">
        <v>697</v>
      </c>
      <c r="L653">
        <v>1191</v>
      </c>
      <c r="N653">
        <v>1013</v>
      </c>
      <c r="O653" t="s">
        <v>695</v>
      </c>
      <c r="P653" t="s">
        <v>695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296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710</v>
      </c>
      <c r="J654" t="s">
        <v>711</v>
      </c>
      <c r="K654" t="s">
        <v>712</v>
      </c>
      <c r="L654">
        <v>1368</v>
      </c>
      <c r="N654">
        <v>1011</v>
      </c>
      <c r="O654" t="s">
        <v>701</v>
      </c>
      <c r="P654" t="s">
        <v>701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296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206</v>
      </c>
      <c r="J655" t="s">
        <v>207</v>
      </c>
      <c r="K655" t="s">
        <v>208</v>
      </c>
      <c r="L655">
        <v>1368</v>
      </c>
      <c r="N655">
        <v>1011</v>
      </c>
      <c r="O655" t="s">
        <v>701</v>
      </c>
      <c r="P655" t="s">
        <v>701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296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71</v>
      </c>
      <c r="J656" t="s">
        <v>72</v>
      </c>
      <c r="K656" t="s">
        <v>73</v>
      </c>
      <c r="L656">
        <v>1368</v>
      </c>
      <c r="N656">
        <v>1011</v>
      </c>
      <c r="O656" t="s">
        <v>701</v>
      </c>
      <c r="P656" t="s">
        <v>701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296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713</v>
      </c>
      <c r="J657" t="s">
        <v>714</v>
      </c>
      <c r="K657" t="s">
        <v>715</v>
      </c>
      <c r="L657">
        <v>1368</v>
      </c>
      <c r="N657">
        <v>1011</v>
      </c>
      <c r="O657" t="s">
        <v>701</v>
      </c>
      <c r="P657" t="s">
        <v>701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296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214</v>
      </c>
      <c r="J658" t="s">
        <v>215</v>
      </c>
      <c r="K658" t="s">
        <v>216</v>
      </c>
      <c r="L658">
        <v>1339</v>
      </c>
      <c r="N658">
        <v>1007</v>
      </c>
      <c r="O658" t="s">
        <v>320</v>
      </c>
      <c r="P658" t="s">
        <v>320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296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286</v>
      </c>
      <c r="J659" t="s">
        <v>296</v>
      </c>
      <c r="K659" t="s">
        <v>529</v>
      </c>
      <c r="L659">
        <v>1339</v>
      </c>
      <c r="N659">
        <v>1007</v>
      </c>
      <c r="O659" t="s">
        <v>320</v>
      </c>
      <c r="P659" t="s">
        <v>320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296</v>
      </c>
      <c r="AG659">
        <v>1.02</v>
      </c>
      <c r="AH659">
        <v>3</v>
      </c>
      <c r="AI659">
        <v>-1</v>
      </c>
      <c r="AJ659" t="s">
        <v>296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127</v>
      </c>
      <c r="J660" t="s">
        <v>128</v>
      </c>
      <c r="K660" t="s">
        <v>129</v>
      </c>
      <c r="L660">
        <v>1348</v>
      </c>
      <c r="N660">
        <v>1009</v>
      </c>
      <c r="O660" t="s">
        <v>352</v>
      </c>
      <c r="P660" t="s">
        <v>352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296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212</v>
      </c>
      <c r="J661" t="s">
        <v>296</v>
      </c>
      <c r="K661" t="s">
        <v>213</v>
      </c>
      <c r="L661">
        <v>1191</v>
      </c>
      <c r="N661">
        <v>1013</v>
      </c>
      <c r="O661" t="s">
        <v>695</v>
      </c>
      <c r="P661" t="s">
        <v>695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296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696</v>
      </c>
      <c r="J662" t="s">
        <v>296</v>
      </c>
      <c r="K662" t="s">
        <v>697</v>
      </c>
      <c r="L662">
        <v>1191</v>
      </c>
      <c r="N662">
        <v>1013</v>
      </c>
      <c r="O662" t="s">
        <v>695</v>
      </c>
      <c r="P662" t="s">
        <v>695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296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710</v>
      </c>
      <c r="J663" t="s">
        <v>711</v>
      </c>
      <c r="K663" t="s">
        <v>712</v>
      </c>
      <c r="L663">
        <v>1368</v>
      </c>
      <c r="N663">
        <v>1011</v>
      </c>
      <c r="O663" t="s">
        <v>701</v>
      </c>
      <c r="P663" t="s">
        <v>701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296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206</v>
      </c>
      <c r="J664" t="s">
        <v>207</v>
      </c>
      <c r="K664" t="s">
        <v>208</v>
      </c>
      <c r="L664">
        <v>1368</v>
      </c>
      <c r="N664">
        <v>1011</v>
      </c>
      <c r="O664" t="s">
        <v>701</v>
      </c>
      <c r="P664" t="s">
        <v>701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296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71</v>
      </c>
      <c r="J665" t="s">
        <v>72</v>
      </c>
      <c r="K665" t="s">
        <v>73</v>
      </c>
      <c r="L665">
        <v>1368</v>
      </c>
      <c r="N665">
        <v>1011</v>
      </c>
      <c r="O665" t="s">
        <v>701</v>
      </c>
      <c r="P665" t="s">
        <v>701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296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713</v>
      </c>
      <c r="J666" t="s">
        <v>714</v>
      </c>
      <c r="K666" t="s">
        <v>715</v>
      </c>
      <c r="L666">
        <v>1368</v>
      </c>
      <c r="N666">
        <v>1011</v>
      </c>
      <c r="O666" t="s">
        <v>701</v>
      </c>
      <c r="P666" t="s">
        <v>701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296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217</v>
      </c>
      <c r="J667" t="s">
        <v>218</v>
      </c>
      <c r="K667" t="s">
        <v>219</v>
      </c>
      <c r="L667">
        <v>1348</v>
      </c>
      <c r="N667">
        <v>1009</v>
      </c>
      <c r="O667" t="s">
        <v>352</v>
      </c>
      <c r="P667" t="s">
        <v>352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296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220</v>
      </c>
      <c r="J668" t="s">
        <v>221</v>
      </c>
      <c r="K668" t="s">
        <v>222</v>
      </c>
      <c r="L668">
        <v>1348</v>
      </c>
      <c r="N668">
        <v>1009</v>
      </c>
      <c r="O668" t="s">
        <v>352</v>
      </c>
      <c r="P668" t="s">
        <v>352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296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212</v>
      </c>
      <c r="J669" t="s">
        <v>296</v>
      </c>
      <c r="K669" t="s">
        <v>213</v>
      </c>
      <c r="L669">
        <v>1191</v>
      </c>
      <c r="N669">
        <v>1013</v>
      </c>
      <c r="O669" t="s">
        <v>695</v>
      </c>
      <c r="P669" t="s">
        <v>695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296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696</v>
      </c>
      <c r="J670" t="s">
        <v>296</v>
      </c>
      <c r="K670" t="s">
        <v>697</v>
      </c>
      <c r="L670">
        <v>1191</v>
      </c>
      <c r="N670">
        <v>1013</v>
      </c>
      <c r="O670" t="s">
        <v>695</v>
      </c>
      <c r="P670" t="s">
        <v>695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296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710</v>
      </c>
      <c r="J671" t="s">
        <v>711</v>
      </c>
      <c r="K671" t="s">
        <v>712</v>
      </c>
      <c r="L671">
        <v>1368</v>
      </c>
      <c r="N671">
        <v>1011</v>
      </c>
      <c r="O671" t="s">
        <v>701</v>
      </c>
      <c r="P671" t="s">
        <v>701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296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206</v>
      </c>
      <c r="J672" t="s">
        <v>207</v>
      </c>
      <c r="K672" t="s">
        <v>208</v>
      </c>
      <c r="L672">
        <v>1368</v>
      </c>
      <c r="N672">
        <v>1011</v>
      </c>
      <c r="O672" t="s">
        <v>701</v>
      </c>
      <c r="P672" t="s">
        <v>701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296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71</v>
      </c>
      <c r="J673" t="s">
        <v>72</v>
      </c>
      <c r="K673" t="s">
        <v>73</v>
      </c>
      <c r="L673">
        <v>1368</v>
      </c>
      <c r="N673">
        <v>1011</v>
      </c>
      <c r="O673" t="s">
        <v>701</v>
      </c>
      <c r="P673" t="s">
        <v>701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296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713</v>
      </c>
      <c r="J674" t="s">
        <v>714</v>
      </c>
      <c r="K674" t="s">
        <v>715</v>
      </c>
      <c r="L674">
        <v>1368</v>
      </c>
      <c r="N674">
        <v>1011</v>
      </c>
      <c r="O674" t="s">
        <v>701</v>
      </c>
      <c r="P674" t="s">
        <v>701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296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217</v>
      </c>
      <c r="J675" t="s">
        <v>218</v>
      </c>
      <c r="K675" t="s">
        <v>219</v>
      </c>
      <c r="L675">
        <v>1348</v>
      </c>
      <c r="N675">
        <v>1009</v>
      </c>
      <c r="O675" t="s">
        <v>352</v>
      </c>
      <c r="P675" t="s">
        <v>352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296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220</v>
      </c>
      <c r="J676" t="s">
        <v>221</v>
      </c>
      <c r="K676" t="s">
        <v>222</v>
      </c>
      <c r="L676">
        <v>1348</v>
      </c>
      <c r="N676">
        <v>1009</v>
      </c>
      <c r="O676" t="s">
        <v>352</v>
      </c>
      <c r="P676" t="s">
        <v>352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296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708</v>
      </c>
      <c r="J677" t="s">
        <v>296</v>
      </c>
      <c r="K677" t="s">
        <v>709</v>
      </c>
      <c r="L677">
        <v>1191</v>
      </c>
      <c r="N677">
        <v>1013</v>
      </c>
      <c r="O677" t="s">
        <v>695</v>
      </c>
      <c r="P677" t="s">
        <v>695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296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696</v>
      </c>
      <c r="J678" t="s">
        <v>296</v>
      </c>
      <c r="K678" t="s">
        <v>697</v>
      </c>
      <c r="L678">
        <v>1191</v>
      </c>
      <c r="N678">
        <v>1013</v>
      </c>
      <c r="O678" t="s">
        <v>695</v>
      </c>
      <c r="P678" t="s">
        <v>695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296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710</v>
      </c>
      <c r="J679" t="s">
        <v>711</v>
      </c>
      <c r="K679" t="s">
        <v>712</v>
      </c>
      <c r="L679">
        <v>1368</v>
      </c>
      <c r="N679">
        <v>1011</v>
      </c>
      <c r="O679" t="s">
        <v>701</v>
      </c>
      <c r="P679" t="s">
        <v>701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296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713</v>
      </c>
      <c r="J680" t="s">
        <v>714</v>
      </c>
      <c r="K680" t="s">
        <v>715</v>
      </c>
      <c r="L680">
        <v>1368</v>
      </c>
      <c r="N680">
        <v>1011</v>
      </c>
      <c r="O680" t="s">
        <v>701</v>
      </c>
      <c r="P680" t="s">
        <v>701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296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716</v>
      </c>
      <c r="J681" t="s">
        <v>717</v>
      </c>
      <c r="K681" t="s">
        <v>718</v>
      </c>
      <c r="L681">
        <v>1348</v>
      </c>
      <c r="N681">
        <v>1009</v>
      </c>
      <c r="O681" t="s">
        <v>352</v>
      </c>
      <c r="P681" t="s">
        <v>352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296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708</v>
      </c>
      <c r="J682" t="s">
        <v>296</v>
      </c>
      <c r="K682" t="s">
        <v>709</v>
      </c>
      <c r="L682">
        <v>1191</v>
      </c>
      <c r="N682">
        <v>1013</v>
      </c>
      <c r="O682" t="s">
        <v>695</v>
      </c>
      <c r="P682" t="s">
        <v>695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296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696</v>
      </c>
      <c r="J683" t="s">
        <v>296</v>
      </c>
      <c r="K683" t="s">
        <v>697</v>
      </c>
      <c r="L683">
        <v>1191</v>
      </c>
      <c r="N683">
        <v>1013</v>
      </c>
      <c r="O683" t="s">
        <v>695</v>
      </c>
      <c r="P683" t="s">
        <v>695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296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710</v>
      </c>
      <c r="J684" t="s">
        <v>711</v>
      </c>
      <c r="K684" t="s">
        <v>712</v>
      </c>
      <c r="L684">
        <v>1368</v>
      </c>
      <c r="N684">
        <v>1011</v>
      </c>
      <c r="O684" t="s">
        <v>701</v>
      </c>
      <c r="P684" t="s">
        <v>701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296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713</v>
      </c>
      <c r="J685" t="s">
        <v>714</v>
      </c>
      <c r="K685" t="s">
        <v>715</v>
      </c>
      <c r="L685">
        <v>1368</v>
      </c>
      <c r="N685">
        <v>1011</v>
      </c>
      <c r="O685" t="s">
        <v>701</v>
      </c>
      <c r="P685" t="s">
        <v>701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296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716</v>
      </c>
      <c r="J686" t="s">
        <v>717</v>
      </c>
      <c r="K686" t="s">
        <v>718</v>
      </c>
      <c r="L686">
        <v>1348</v>
      </c>
      <c r="N686">
        <v>1009</v>
      </c>
      <c r="O686" t="s">
        <v>352</v>
      </c>
      <c r="P686" t="s">
        <v>352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296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708</v>
      </c>
      <c r="J687" t="s">
        <v>296</v>
      </c>
      <c r="K687" t="s">
        <v>709</v>
      </c>
      <c r="L687">
        <v>1191</v>
      </c>
      <c r="N687">
        <v>1013</v>
      </c>
      <c r="O687" t="s">
        <v>695</v>
      </c>
      <c r="P687" t="s">
        <v>695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296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696</v>
      </c>
      <c r="J688" t="s">
        <v>296</v>
      </c>
      <c r="K688" t="s">
        <v>697</v>
      </c>
      <c r="L688">
        <v>1191</v>
      </c>
      <c r="N688">
        <v>1013</v>
      </c>
      <c r="O688" t="s">
        <v>695</v>
      </c>
      <c r="P688" t="s">
        <v>695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296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710</v>
      </c>
      <c r="J689" t="s">
        <v>711</v>
      </c>
      <c r="K689" t="s">
        <v>712</v>
      </c>
      <c r="L689">
        <v>1368</v>
      </c>
      <c r="N689">
        <v>1011</v>
      </c>
      <c r="O689" t="s">
        <v>701</v>
      </c>
      <c r="P689" t="s">
        <v>701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296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713</v>
      </c>
      <c r="J690" t="s">
        <v>714</v>
      </c>
      <c r="K690" t="s">
        <v>715</v>
      </c>
      <c r="L690">
        <v>1368</v>
      </c>
      <c r="N690">
        <v>1011</v>
      </c>
      <c r="O690" t="s">
        <v>701</v>
      </c>
      <c r="P690" t="s">
        <v>701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296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719</v>
      </c>
      <c r="J691" t="s">
        <v>720</v>
      </c>
      <c r="K691" t="s">
        <v>721</v>
      </c>
      <c r="L691">
        <v>1348</v>
      </c>
      <c r="N691">
        <v>1009</v>
      </c>
      <c r="O691" t="s">
        <v>352</v>
      </c>
      <c r="P691" t="s">
        <v>352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296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708</v>
      </c>
      <c r="J692" t="s">
        <v>296</v>
      </c>
      <c r="K692" t="s">
        <v>709</v>
      </c>
      <c r="L692">
        <v>1191</v>
      </c>
      <c r="N692">
        <v>1013</v>
      </c>
      <c r="O692" t="s">
        <v>695</v>
      </c>
      <c r="P692" t="s">
        <v>695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296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696</v>
      </c>
      <c r="J693" t="s">
        <v>296</v>
      </c>
      <c r="K693" t="s">
        <v>697</v>
      </c>
      <c r="L693">
        <v>1191</v>
      </c>
      <c r="N693">
        <v>1013</v>
      </c>
      <c r="O693" t="s">
        <v>695</v>
      </c>
      <c r="P693" t="s">
        <v>695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296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710</v>
      </c>
      <c r="J694" t="s">
        <v>711</v>
      </c>
      <c r="K694" t="s">
        <v>712</v>
      </c>
      <c r="L694">
        <v>1368</v>
      </c>
      <c r="N694">
        <v>1011</v>
      </c>
      <c r="O694" t="s">
        <v>701</v>
      </c>
      <c r="P694" t="s">
        <v>701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296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713</v>
      </c>
      <c r="J695" t="s">
        <v>714</v>
      </c>
      <c r="K695" t="s">
        <v>715</v>
      </c>
      <c r="L695">
        <v>1368</v>
      </c>
      <c r="N695">
        <v>1011</v>
      </c>
      <c r="O695" t="s">
        <v>701</v>
      </c>
      <c r="P695" t="s">
        <v>701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296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719</v>
      </c>
      <c r="J696" t="s">
        <v>720</v>
      </c>
      <c r="K696" t="s">
        <v>721</v>
      </c>
      <c r="L696">
        <v>1348</v>
      </c>
      <c r="N696">
        <v>1009</v>
      </c>
      <c r="O696" t="s">
        <v>352</v>
      </c>
      <c r="P696" t="s">
        <v>352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296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103</v>
      </c>
      <c r="J697" t="s">
        <v>296</v>
      </c>
      <c r="K697" t="s">
        <v>104</v>
      </c>
      <c r="L697">
        <v>1191</v>
      </c>
      <c r="N697">
        <v>1013</v>
      </c>
      <c r="O697" t="s">
        <v>695</v>
      </c>
      <c r="P697" t="s">
        <v>695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296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696</v>
      </c>
      <c r="J698" t="s">
        <v>296</v>
      </c>
      <c r="K698" t="s">
        <v>697</v>
      </c>
      <c r="L698">
        <v>1191</v>
      </c>
      <c r="N698">
        <v>1013</v>
      </c>
      <c r="O698" t="s">
        <v>695</v>
      </c>
      <c r="P698" t="s">
        <v>695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296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710</v>
      </c>
      <c r="J699" t="s">
        <v>711</v>
      </c>
      <c r="K699" t="s">
        <v>712</v>
      </c>
      <c r="L699">
        <v>1368</v>
      </c>
      <c r="N699">
        <v>1011</v>
      </c>
      <c r="O699" t="s">
        <v>701</v>
      </c>
      <c r="P699" t="s">
        <v>701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296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713</v>
      </c>
      <c r="J700" t="s">
        <v>714</v>
      </c>
      <c r="K700" t="s">
        <v>715</v>
      </c>
      <c r="L700">
        <v>1368</v>
      </c>
      <c r="N700">
        <v>1011</v>
      </c>
      <c r="O700" t="s">
        <v>701</v>
      </c>
      <c r="P700" t="s">
        <v>701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296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223</v>
      </c>
      <c r="J701" t="s">
        <v>224</v>
      </c>
      <c r="K701" t="s">
        <v>225</v>
      </c>
      <c r="L701">
        <v>1348</v>
      </c>
      <c r="N701">
        <v>1009</v>
      </c>
      <c r="O701" t="s">
        <v>352</v>
      </c>
      <c r="P701" t="s">
        <v>352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296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226</v>
      </c>
      <c r="J702" t="s">
        <v>227</v>
      </c>
      <c r="K702" t="s">
        <v>228</v>
      </c>
      <c r="L702">
        <v>1339</v>
      </c>
      <c r="N702">
        <v>1007</v>
      </c>
      <c r="O702" t="s">
        <v>320</v>
      </c>
      <c r="P702" t="s">
        <v>320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296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229</v>
      </c>
      <c r="J703" t="s">
        <v>230</v>
      </c>
      <c r="K703" t="s">
        <v>231</v>
      </c>
      <c r="L703">
        <v>1339</v>
      </c>
      <c r="N703">
        <v>1007</v>
      </c>
      <c r="O703" t="s">
        <v>320</v>
      </c>
      <c r="P703" t="s">
        <v>320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296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232</v>
      </c>
      <c r="J704" t="s">
        <v>233</v>
      </c>
      <c r="K704" t="s">
        <v>234</v>
      </c>
      <c r="L704">
        <v>1339</v>
      </c>
      <c r="N704">
        <v>1007</v>
      </c>
      <c r="O704" t="s">
        <v>320</v>
      </c>
      <c r="P704" t="s">
        <v>320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296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103</v>
      </c>
      <c r="J705" t="s">
        <v>296</v>
      </c>
      <c r="K705" t="s">
        <v>104</v>
      </c>
      <c r="L705">
        <v>1191</v>
      </c>
      <c r="N705">
        <v>1013</v>
      </c>
      <c r="O705" t="s">
        <v>695</v>
      </c>
      <c r="P705" t="s">
        <v>695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296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696</v>
      </c>
      <c r="J706" t="s">
        <v>296</v>
      </c>
      <c r="K706" t="s">
        <v>697</v>
      </c>
      <c r="L706">
        <v>1191</v>
      </c>
      <c r="N706">
        <v>1013</v>
      </c>
      <c r="O706" t="s">
        <v>695</v>
      </c>
      <c r="P706" t="s">
        <v>695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296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710</v>
      </c>
      <c r="J707" t="s">
        <v>711</v>
      </c>
      <c r="K707" t="s">
        <v>712</v>
      </c>
      <c r="L707">
        <v>1368</v>
      </c>
      <c r="N707">
        <v>1011</v>
      </c>
      <c r="O707" t="s">
        <v>701</v>
      </c>
      <c r="P707" t="s">
        <v>701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296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713</v>
      </c>
      <c r="J708" t="s">
        <v>714</v>
      </c>
      <c r="K708" t="s">
        <v>715</v>
      </c>
      <c r="L708">
        <v>1368</v>
      </c>
      <c r="N708">
        <v>1011</v>
      </c>
      <c r="O708" t="s">
        <v>701</v>
      </c>
      <c r="P708" t="s">
        <v>701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296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223</v>
      </c>
      <c r="J709" t="s">
        <v>224</v>
      </c>
      <c r="K709" t="s">
        <v>225</v>
      </c>
      <c r="L709">
        <v>1348</v>
      </c>
      <c r="N709">
        <v>1009</v>
      </c>
      <c r="O709" t="s">
        <v>352</v>
      </c>
      <c r="P709" t="s">
        <v>352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296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226</v>
      </c>
      <c r="J710" t="s">
        <v>227</v>
      </c>
      <c r="K710" t="s">
        <v>228</v>
      </c>
      <c r="L710">
        <v>1339</v>
      </c>
      <c r="N710">
        <v>1007</v>
      </c>
      <c r="O710" t="s">
        <v>320</v>
      </c>
      <c r="P710" t="s">
        <v>320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296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229</v>
      </c>
      <c r="J711" t="s">
        <v>230</v>
      </c>
      <c r="K711" t="s">
        <v>231</v>
      </c>
      <c r="L711">
        <v>1339</v>
      </c>
      <c r="N711">
        <v>1007</v>
      </c>
      <c r="O711" t="s">
        <v>320</v>
      </c>
      <c r="P711" t="s">
        <v>320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296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232</v>
      </c>
      <c r="J712" t="s">
        <v>233</v>
      </c>
      <c r="K712" t="s">
        <v>234</v>
      </c>
      <c r="L712">
        <v>1339</v>
      </c>
      <c r="N712">
        <v>1007</v>
      </c>
      <c r="O712" t="s">
        <v>320</v>
      </c>
      <c r="P712" t="s">
        <v>320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296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235</v>
      </c>
      <c r="J713" t="s">
        <v>296</v>
      </c>
      <c r="K713" t="s">
        <v>236</v>
      </c>
      <c r="L713">
        <v>1191</v>
      </c>
      <c r="N713">
        <v>1013</v>
      </c>
      <c r="O713" t="s">
        <v>695</v>
      </c>
      <c r="P713" t="s">
        <v>695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296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696</v>
      </c>
      <c r="J714" t="s">
        <v>296</v>
      </c>
      <c r="K714" t="s">
        <v>697</v>
      </c>
      <c r="L714">
        <v>1191</v>
      </c>
      <c r="N714">
        <v>1013</v>
      </c>
      <c r="O714" t="s">
        <v>695</v>
      </c>
      <c r="P714" t="s">
        <v>695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296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781</v>
      </c>
      <c r="J715" t="s">
        <v>782</v>
      </c>
      <c r="K715" t="s">
        <v>783</v>
      </c>
      <c r="L715">
        <v>1368</v>
      </c>
      <c r="N715">
        <v>1011</v>
      </c>
      <c r="O715" t="s">
        <v>701</v>
      </c>
      <c r="P715" t="s">
        <v>701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296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237</v>
      </c>
      <c r="J716" t="s">
        <v>238</v>
      </c>
      <c r="K716" t="s">
        <v>239</v>
      </c>
      <c r="L716">
        <v>1368</v>
      </c>
      <c r="N716">
        <v>1011</v>
      </c>
      <c r="O716" t="s">
        <v>701</v>
      </c>
      <c r="P716" t="s">
        <v>701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296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795</v>
      </c>
      <c r="J717" t="s">
        <v>796</v>
      </c>
      <c r="K717" t="s">
        <v>797</v>
      </c>
      <c r="L717">
        <v>1368</v>
      </c>
      <c r="N717">
        <v>1011</v>
      </c>
      <c r="O717" t="s">
        <v>701</v>
      </c>
      <c r="P717" t="s">
        <v>701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296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742</v>
      </c>
      <c r="J718" t="s">
        <v>743</v>
      </c>
      <c r="K718" t="s">
        <v>744</v>
      </c>
      <c r="L718">
        <v>1368</v>
      </c>
      <c r="N718">
        <v>1011</v>
      </c>
      <c r="O718" t="s">
        <v>701</v>
      </c>
      <c r="P718" t="s">
        <v>701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296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705</v>
      </c>
      <c r="J719" t="s">
        <v>706</v>
      </c>
      <c r="K719" t="s">
        <v>707</v>
      </c>
      <c r="L719">
        <v>1368</v>
      </c>
      <c r="N719">
        <v>1011</v>
      </c>
      <c r="O719" t="s">
        <v>701</v>
      </c>
      <c r="P719" t="s">
        <v>701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296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77</v>
      </c>
      <c r="J720" t="s">
        <v>78</v>
      </c>
      <c r="K720" t="s">
        <v>79</v>
      </c>
      <c r="L720">
        <v>1339</v>
      </c>
      <c r="N720">
        <v>1007</v>
      </c>
      <c r="O720" t="s">
        <v>320</v>
      </c>
      <c r="P720" t="s">
        <v>320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296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8</v>
      </c>
      <c r="J721" t="s">
        <v>9</v>
      </c>
      <c r="K721" t="s">
        <v>10</v>
      </c>
      <c r="L721">
        <v>1348</v>
      </c>
      <c r="N721">
        <v>1009</v>
      </c>
      <c r="O721" t="s">
        <v>352</v>
      </c>
      <c r="P721" t="s">
        <v>352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296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240</v>
      </c>
      <c r="J722" t="s">
        <v>241</v>
      </c>
      <c r="K722" t="s">
        <v>242</v>
      </c>
      <c r="L722">
        <v>1327</v>
      </c>
      <c r="N722">
        <v>1005</v>
      </c>
      <c r="O722" t="s">
        <v>126</v>
      </c>
      <c r="P722" t="s">
        <v>126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296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243</v>
      </c>
      <c r="J723" t="s">
        <v>244</v>
      </c>
      <c r="K723" t="s">
        <v>245</v>
      </c>
      <c r="L723">
        <v>1348</v>
      </c>
      <c r="N723">
        <v>1009</v>
      </c>
      <c r="O723" t="s">
        <v>352</v>
      </c>
      <c r="P723" t="s">
        <v>352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296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287</v>
      </c>
      <c r="J724" t="s">
        <v>296</v>
      </c>
      <c r="K724" t="s">
        <v>288</v>
      </c>
      <c r="L724">
        <v>1339</v>
      </c>
      <c r="N724">
        <v>1007</v>
      </c>
      <c r="O724" t="s">
        <v>320</v>
      </c>
      <c r="P724" t="s">
        <v>320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296</v>
      </c>
      <c r="AG724">
        <v>1.02</v>
      </c>
      <c r="AH724">
        <v>3</v>
      </c>
      <c r="AI724">
        <v>-1</v>
      </c>
      <c r="AJ724" t="s">
        <v>296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246</v>
      </c>
      <c r="J725" t="s">
        <v>247</v>
      </c>
      <c r="K725" t="s">
        <v>248</v>
      </c>
      <c r="L725">
        <v>1348</v>
      </c>
      <c r="N725">
        <v>1009</v>
      </c>
      <c r="O725" t="s">
        <v>352</v>
      </c>
      <c r="P725" t="s">
        <v>352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296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289</v>
      </c>
      <c r="J726" t="s">
        <v>296</v>
      </c>
      <c r="K726" t="s">
        <v>290</v>
      </c>
      <c r="L726">
        <v>1348</v>
      </c>
      <c r="N726">
        <v>1009</v>
      </c>
      <c r="O726" t="s">
        <v>352</v>
      </c>
      <c r="P726" t="s">
        <v>352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296</v>
      </c>
      <c r="AG726">
        <v>0</v>
      </c>
      <c r="AH726">
        <v>3</v>
      </c>
      <c r="AI726">
        <v>-1</v>
      </c>
      <c r="AJ726" t="s">
        <v>296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249</v>
      </c>
      <c r="J727" t="s">
        <v>250</v>
      </c>
      <c r="K727" t="s">
        <v>251</v>
      </c>
      <c r="L727">
        <v>1339</v>
      </c>
      <c r="N727">
        <v>1007</v>
      </c>
      <c r="O727" t="s">
        <v>320</v>
      </c>
      <c r="P727" t="s">
        <v>320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296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252</v>
      </c>
      <c r="J728" t="s">
        <v>253</v>
      </c>
      <c r="K728" t="s">
        <v>254</v>
      </c>
      <c r="L728">
        <v>1339</v>
      </c>
      <c r="N728">
        <v>1007</v>
      </c>
      <c r="O728" t="s">
        <v>320</v>
      </c>
      <c r="P728" t="s">
        <v>320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296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255</v>
      </c>
      <c r="J729" t="s">
        <v>256</v>
      </c>
      <c r="K729" t="s">
        <v>257</v>
      </c>
      <c r="L729">
        <v>1327</v>
      </c>
      <c r="N729">
        <v>1005</v>
      </c>
      <c r="O729" t="s">
        <v>126</v>
      </c>
      <c r="P729" t="s">
        <v>126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296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235</v>
      </c>
      <c r="J730" t="s">
        <v>296</v>
      </c>
      <c r="K730" t="s">
        <v>236</v>
      </c>
      <c r="L730">
        <v>1191</v>
      </c>
      <c r="N730">
        <v>1013</v>
      </c>
      <c r="O730" t="s">
        <v>695</v>
      </c>
      <c r="P730" t="s">
        <v>695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296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696</v>
      </c>
      <c r="J731" t="s">
        <v>296</v>
      </c>
      <c r="K731" t="s">
        <v>697</v>
      </c>
      <c r="L731">
        <v>1191</v>
      </c>
      <c r="N731">
        <v>1013</v>
      </c>
      <c r="O731" t="s">
        <v>695</v>
      </c>
      <c r="P731" t="s">
        <v>695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296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781</v>
      </c>
      <c r="J732" t="s">
        <v>782</v>
      </c>
      <c r="K732" t="s">
        <v>783</v>
      </c>
      <c r="L732">
        <v>1368</v>
      </c>
      <c r="N732">
        <v>1011</v>
      </c>
      <c r="O732" t="s">
        <v>701</v>
      </c>
      <c r="P732" t="s">
        <v>701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296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237</v>
      </c>
      <c r="J733" t="s">
        <v>238</v>
      </c>
      <c r="K733" t="s">
        <v>239</v>
      </c>
      <c r="L733">
        <v>1368</v>
      </c>
      <c r="N733">
        <v>1011</v>
      </c>
      <c r="O733" t="s">
        <v>701</v>
      </c>
      <c r="P733" t="s">
        <v>701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296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795</v>
      </c>
      <c r="J734" t="s">
        <v>796</v>
      </c>
      <c r="K734" t="s">
        <v>797</v>
      </c>
      <c r="L734">
        <v>1368</v>
      </c>
      <c r="N734">
        <v>1011</v>
      </c>
      <c r="O734" t="s">
        <v>701</v>
      </c>
      <c r="P734" t="s">
        <v>701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296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742</v>
      </c>
      <c r="J735" t="s">
        <v>743</v>
      </c>
      <c r="K735" t="s">
        <v>744</v>
      </c>
      <c r="L735">
        <v>1368</v>
      </c>
      <c r="N735">
        <v>1011</v>
      </c>
      <c r="O735" t="s">
        <v>701</v>
      </c>
      <c r="P735" t="s">
        <v>701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296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705</v>
      </c>
      <c r="J736" t="s">
        <v>706</v>
      </c>
      <c r="K736" t="s">
        <v>707</v>
      </c>
      <c r="L736">
        <v>1368</v>
      </c>
      <c r="N736">
        <v>1011</v>
      </c>
      <c r="O736" t="s">
        <v>701</v>
      </c>
      <c r="P736" t="s">
        <v>701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296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77</v>
      </c>
      <c r="J737" t="s">
        <v>78</v>
      </c>
      <c r="K737" t="s">
        <v>79</v>
      </c>
      <c r="L737">
        <v>1339</v>
      </c>
      <c r="N737">
        <v>1007</v>
      </c>
      <c r="O737" t="s">
        <v>320</v>
      </c>
      <c r="P737" t="s">
        <v>320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296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8</v>
      </c>
      <c r="J738" t="s">
        <v>9</v>
      </c>
      <c r="K738" t="s">
        <v>10</v>
      </c>
      <c r="L738">
        <v>1348</v>
      </c>
      <c r="N738">
        <v>1009</v>
      </c>
      <c r="O738" t="s">
        <v>352</v>
      </c>
      <c r="P738" t="s">
        <v>352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296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240</v>
      </c>
      <c r="J739" t="s">
        <v>241</v>
      </c>
      <c r="K739" t="s">
        <v>242</v>
      </c>
      <c r="L739">
        <v>1327</v>
      </c>
      <c r="N739">
        <v>1005</v>
      </c>
      <c r="O739" t="s">
        <v>126</v>
      </c>
      <c r="P739" t="s">
        <v>126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296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243</v>
      </c>
      <c r="J740" t="s">
        <v>244</v>
      </c>
      <c r="K740" t="s">
        <v>245</v>
      </c>
      <c r="L740">
        <v>1348</v>
      </c>
      <c r="N740">
        <v>1009</v>
      </c>
      <c r="O740" t="s">
        <v>352</v>
      </c>
      <c r="P740" t="s">
        <v>352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296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287</v>
      </c>
      <c r="J741" t="s">
        <v>296</v>
      </c>
      <c r="K741" t="s">
        <v>288</v>
      </c>
      <c r="L741">
        <v>1339</v>
      </c>
      <c r="N741">
        <v>1007</v>
      </c>
      <c r="O741" t="s">
        <v>320</v>
      </c>
      <c r="P741" t="s">
        <v>320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296</v>
      </c>
      <c r="AG741">
        <v>1.02</v>
      </c>
      <c r="AH741">
        <v>3</v>
      </c>
      <c r="AI741">
        <v>-1</v>
      </c>
      <c r="AJ741" t="s">
        <v>296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246</v>
      </c>
      <c r="J742" t="s">
        <v>247</v>
      </c>
      <c r="K742" t="s">
        <v>248</v>
      </c>
      <c r="L742">
        <v>1348</v>
      </c>
      <c r="N742">
        <v>1009</v>
      </c>
      <c r="O742" t="s">
        <v>352</v>
      </c>
      <c r="P742" t="s">
        <v>352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296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289</v>
      </c>
      <c r="J743" t="s">
        <v>296</v>
      </c>
      <c r="K743" t="s">
        <v>290</v>
      </c>
      <c r="L743">
        <v>1348</v>
      </c>
      <c r="N743">
        <v>1009</v>
      </c>
      <c r="O743" t="s">
        <v>352</v>
      </c>
      <c r="P743" t="s">
        <v>352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296</v>
      </c>
      <c r="AG743">
        <v>0</v>
      </c>
      <c r="AH743">
        <v>3</v>
      </c>
      <c r="AI743">
        <v>-1</v>
      </c>
      <c r="AJ743" t="s">
        <v>296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249</v>
      </c>
      <c r="J744" t="s">
        <v>250</v>
      </c>
      <c r="K744" t="s">
        <v>251</v>
      </c>
      <c r="L744">
        <v>1339</v>
      </c>
      <c r="N744">
        <v>1007</v>
      </c>
      <c r="O744" t="s">
        <v>320</v>
      </c>
      <c r="P744" t="s">
        <v>320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296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252</v>
      </c>
      <c r="J745" t="s">
        <v>253</v>
      </c>
      <c r="K745" t="s">
        <v>254</v>
      </c>
      <c r="L745">
        <v>1339</v>
      </c>
      <c r="N745">
        <v>1007</v>
      </c>
      <c r="O745" t="s">
        <v>320</v>
      </c>
      <c r="P745" t="s">
        <v>320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296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255</v>
      </c>
      <c r="J746" t="s">
        <v>256</v>
      </c>
      <c r="K746" t="s">
        <v>257</v>
      </c>
      <c r="L746">
        <v>1327</v>
      </c>
      <c r="N746">
        <v>1005</v>
      </c>
      <c r="O746" t="s">
        <v>126</v>
      </c>
      <c r="P746" t="s">
        <v>126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296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258</v>
      </c>
      <c r="J747" t="s">
        <v>296</v>
      </c>
      <c r="K747" t="s">
        <v>259</v>
      </c>
      <c r="L747">
        <v>1191</v>
      </c>
      <c r="N747">
        <v>1013</v>
      </c>
      <c r="O747" t="s">
        <v>695</v>
      </c>
      <c r="P747" t="s">
        <v>695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296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696</v>
      </c>
      <c r="J748" t="s">
        <v>296</v>
      </c>
      <c r="K748" t="s">
        <v>697</v>
      </c>
      <c r="L748">
        <v>1191</v>
      </c>
      <c r="N748">
        <v>1013</v>
      </c>
      <c r="O748" t="s">
        <v>695</v>
      </c>
      <c r="P748" t="s">
        <v>695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296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260</v>
      </c>
      <c r="J749" t="s">
        <v>261</v>
      </c>
      <c r="K749" t="s">
        <v>262</v>
      </c>
      <c r="L749">
        <v>1368</v>
      </c>
      <c r="N749">
        <v>1011</v>
      </c>
      <c r="O749" t="s">
        <v>701</v>
      </c>
      <c r="P749" t="s">
        <v>701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296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795</v>
      </c>
      <c r="J750" t="s">
        <v>796</v>
      </c>
      <c r="K750" t="s">
        <v>797</v>
      </c>
      <c r="L750">
        <v>1368</v>
      </c>
      <c r="N750">
        <v>1011</v>
      </c>
      <c r="O750" t="s">
        <v>701</v>
      </c>
      <c r="P750" t="s">
        <v>701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296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263</v>
      </c>
      <c r="J751" t="s">
        <v>264</v>
      </c>
      <c r="K751" t="s">
        <v>265</v>
      </c>
      <c r="L751">
        <v>1346</v>
      </c>
      <c r="N751">
        <v>1009</v>
      </c>
      <c r="O751" t="s">
        <v>751</v>
      </c>
      <c r="P751" t="s">
        <v>751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296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291</v>
      </c>
      <c r="J752" t="s">
        <v>296</v>
      </c>
      <c r="K752" t="s">
        <v>292</v>
      </c>
      <c r="L752">
        <v>1348</v>
      </c>
      <c r="N752">
        <v>1009</v>
      </c>
      <c r="O752" t="s">
        <v>352</v>
      </c>
      <c r="P752" t="s">
        <v>352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296</v>
      </c>
      <c r="AG752">
        <v>2.46E-2</v>
      </c>
      <c r="AH752">
        <v>3</v>
      </c>
      <c r="AI752">
        <v>-1</v>
      </c>
      <c r="AJ752" t="s">
        <v>296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266</v>
      </c>
      <c r="J753" t="s">
        <v>267</v>
      </c>
      <c r="K753" t="s">
        <v>268</v>
      </c>
      <c r="L753">
        <v>1346</v>
      </c>
      <c r="N753">
        <v>1009</v>
      </c>
      <c r="O753" t="s">
        <v>751</v>
      </c>
      <c r="P753" t="s">
        <v>751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296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258</v>
      </c>
      <c r="J754" t="s">
        <v>296</v>
      </c>
      <c r="K754" t="s">
        <v>259</v>
      </c>
      <c r="L754">
        <v>1191</v>
      </c>
      <c r="N754">
        <v>1013</v>
      </c>
      <c r="O754" t="s">
        <v>695</v>
      </c>
      <c r="P754" t="s">
        <v>695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296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696</v>
      </c>
      <c r="J755" t="s">
        <v>296</v>
      </c>
      <c r="K755" t="s">
        <v>697</v>
      </c>
      <c r="L755">
        <v>1191</v>
      </c>
      <c r="N755">
        <v>1013</v>
      </c>
      <c r="O755" t="s">
        <v>695</v>
      </c>
      <c r="P755" t="s">
        <v>695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296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260</v>
      </c>
      <c r="J756" t="s">
        <v>261</v>
      </c>
      <c r="K756" t="s">
        <v>262</v>
      </c>
      <c r="L756">
        <v>1368</v>
      </c>
      <c r="N756">
        <v>1011</v>
      </c>
      <c r="O756" t="s">
        <v>701</v>
      </c>
      <c r="P756" t="s">
        <v>701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296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795</v>
      </c>
      <c r="J757" t="s">
        <v>796</v>
      </c>
      <c r="K757" t="s">
        <v>797</v>
      </c>
      <c r="L757">
        <v>1368</v>
      </c>
      <c r="N757">
        <v>1011</v>
      </c>
      <c r="O757" t="s">
        <v>701</v>
      </c>
      <c r="P757" t="s">
        <v>701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296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263</v>
      </c>
      <c r="J758" t="s">
        <v>264</v>
      </c>
      <c r="K758" t="s">
        <v>265</v>
      </c>
      <c r="L758">
        <v>1346</v>
      </c>
      <c r="N758">
        <v>1009</v>
      </c>
      <c r="O758" t="s">
        <v>751</v>
      </c>
      <c r="P758" t="s">
        <v>751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296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291</v>
      </c>
      <c r="J759" t="s">
        <v>296</v>
      </c>
      <c r="K759" t="s">
        <v>292</v>
      </c>
      <c r="L759">
        <v>1348</v>
      </c>
      <c r="N759">
        <v>1009</v>
      </c>
      <c r="O759" t="s">
        <v>352</v>
      </c>
      <c r="P759" t="s">
        <v>352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296</v>
      </c>
      <c r="AG759">
        <v>2.46E-2</v>
      </c>
      <c r="AH759">
        <v>3</v>
      </c>
      <c r="AI759">
        <v>-1</v>
      </c>
      <c r="AJ759" t="s">
        <v>296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266</v>
      </c>
      <c r="J760" t="s">
        <v>267</v>
      </c>
      <c r="K760" t="s">
        <v>268</v>
      </c>
      <c r="L760">
        <v>1346</v>
      </c>
      <c r="N760">
        <v>1009</v>
      </c>
      <c r="O760" t="s">
        <v>751</v>
      </c>
      <c r="P760" t="s">
        <v>751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296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269</v>
      </c>
      <c r="J761" t="s">
        <v>296</v>
      </c>
      <c r="K761" t="s">
        <v>270</v>
      </c>
      <c r="L761">
        <v>1191</v>
      </c>
      <c r="N761">
        <v>1013</v>
      </c>
      <c r="O761" t="s">
        <v>695</v>
      </c>
      <c r="P761" t="s">
        <v>695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603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271</v>
      </c>
      <c r="J762" t="s">
        <v>296</v>
      </c>
      <c r="K762" t="s">
        <v>272</v>
      </c>
      <c r="L762">
        <v>1191</v>
      </c>
      <c r="N762">
        <v>1013</v>
      </c>
      <c r="O762" t="s">
        <v>695</v>
      </c>
      <c r="P762" t="s">
        <v>695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603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269</v>
      </c>
      <c r="J763" t="s">
        <v>296</v>
      </c>
      <c r="K763" t="s">
        <v>270</v>
      </c>
      <c r="L763">
        <v>1191</v>
      </c>
      <c r="N763">
        <v>1013</v>
      </c>
      <c r="O763" t="s">
        <v>695</v>
      </c>
      <c r="P763" t="s">
        <v>695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603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271</v>
      </c>
      <c r="J764" t="s">
        <v>296</v>
      </c>
      <c r="K764" t="s">
        <v>272</v>
      </c>
      <c r="L764">
        <v>1191</v>
      </c>
      <c r="N764">
        <v>1013</v>
      </c>
      <c r="O764" t="s">
        <v>695</v>
      </c>
      <c r="P764" t="s">
        <v>695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603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Смета 11 граф</vt:lpstr>
      <vt:lpstr>RV_DATA</vt:lpstr>
      <vt:lpstr>Source</vt:lpstr>
      <vt:lpstr>SourceObSm</vt:lpstr>
      <vt:lpstr>SmtRes</vt:lpstr>
      <vt:lpstr>EtalonRes</vt:lpstr>
      <vt:lpstr>'Смета 11 граф'!Заголовки_для_печати</vt:lpstr>
      <vt:lpstr>'Смета 11 граф'!Область_печати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2019-07-29T12:20:26Z</cp:lastPrinted>
  <dcterms:created xsi:type="dcterms:W3CDTF">2019-06-18T08:35:29Z</dcterms:created>
  <dcterms:modified xsi:type="dcterms:W3CDTF">2019-08-14T08:52:33Z</dcterms:modified>
</cp:coreProperties>
</file>