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4_РЕГПОРЯДОК 44-ФЗ\!!!! НА РАЗМЕЩЕНИЕ\2. кап рем домовой трубы Евпатория Интернациональная\"/>
    </mc:Choice>
  </mc:AlternateContent>
  <bookViews>
    <workbookView xWindow="-90" yWindow="135" windowWidth="20640" windowHeight="12690"/>
  </bookViews>
  <sheets>
    <sheet name="НМЦК нов" sheetId="2" r:id="rId1"/>
    <sheet name="Протокол НМЦК" sheetId="3" r:id="rId2"/>
  </sheets>
  <definedNames>
    <definedName name="_xlnm.Print_Area" localSheetId="0">'НМЦК нов'!$A$1:$O$63</definedName>
  </definedNames>
  <calcPr calcId="162913"/>
</workbook>
</file>

<file path=xl/calcChain.xml><?xml version="1.0" encoding="utf-8"?>
<calcChain xmlns="http://schemas.openxmlformats.org/spreadsheetml/2006/main">
  <c r="O36" i="2" l="1"/>
  <c r="O35" i="2"/>
  <c r="M35" i="2"/>
  <c r="O30" i="2"/>
  <c r="O29" i="2"/>
  <c r="O28" i="2"/>
  <c r="O27" i="2"/>
  <c r="O26" i="2"/>
  <c r="K26" i="2"/>
  <c r="K35" i="2"/>
  <c r="D33" i="2"/>
  <c r="K28" i="2"/>
  <c r="E36" i="2"/>
  <c r="E33" i="2"/>
  <c r="E30" i="2"/>
  <c r="E29" i="2"/>
  <c r="E28" i="2"/>
  <c r="E27" i="2"/>
  <c r="E35" i="2" l="1"/>
  <c r="L27" i="2" l="1"/>
  <c r="L28" i="2" s="1"/>
  <c r="L29" i="2" s="1"/>
  <c r="L31" i="2" s="1"/>
  <c r="L32" i="2" s="1"/>
  <c r="L33" i="2" s="1"/>
  <c r="K32" i="2" l="1"/>
  <c r="M32" i="2" s="1"/>
  <c r="O32" i="2" s="1"/>
  <c r="D27" i="2"/>
  <c r="D28" i="2" s="1"/>
  <c r="D29" i="2" s="1"/>
  <c r="D30" i="2" s="1"/>
  <c r="I51" i="2"/>
  <c r="N27" i="2" s="1"/>
  <c r="N28" i="2" s="1"/>
  <c r="N29" i="2" s="1"/>
  <c r="N30" i="2" s="1"/>
  <c r="N32" i="2" s="1"/>
  <c r="N33" i="2" s="1"/>
  <c r="D35" i="2" l="1"/>
  <c r="K33" i="2"/>
  <c r="K27" i="2"/>
  <c r="K29" i="2"/>
  <c r="K30" i="2"/>
  <c r="D36" i="2"/>
  <c r="K36" i="2" l="1"/>
  <c r="M29" i="2"/>
  <c r="M30" i="2" s="1"/>
  <c r="M28" i="2"/>
  <c r="M27" i="2"/>
  <c r="M26" i="2"/>
  <c r="M33" i="2" l="1"/>
  <c r="M36" i="2" s="1"/>
  <c r="O33" i="2" l="1"/>
</calcChain>
</file>

<file path=xl/sharedStrings.xml><?xml version="1.0" encoding="utf-8"?>
<sst xmlns="http://schemas.openxmlformats.org/spreadsheetml/2006/main" count="170" uniqueCount="81">
  <si>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</si>
  <si>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</si>
  <si>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</si>
  <si>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</si>
  <si>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</si>
  <si>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</si>
  <si>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</si>
  <si>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</si>
  <si>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</si>
  <si>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</si>
  <si>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</si>
  <si>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</si>
  <si>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</si>
  <si>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</si>
  <si>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</si>
  <si>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</si>
  <si>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</si>
  <si>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</si>
  <si>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</si>
  <si>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</si>
  <si>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</si>
  <si>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</si>
  <si>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</si>
  <si>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</si>
  <si>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</si>
  <si>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</si>
  <si>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</si>
  <si>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</si>
  <si>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</si>
  <si>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</si>
  <si>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=</t>
  </si>
  <si>
    <t>1.</t>
  </si>
  <si>
    <t>2.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</si>
  <si>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</si>
  <si>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</si>
  <si>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Индекс фактической инфляции =</t>
  </si>
  <si>
    <t>К на 2024 =</t>
  </si>
  <si>
    <t>Ежемесячный индекс прогнозной инфляции на 2024 =</t>
  </si>
  <si>
    <t>Индексы прогнозной инфляции на период исполнения контракта</t>
  </si>
  <si>
    <t>Расчёт индекса прогнозной инфляции</t>
  </si>
  <si>
    <t>Стоимость работ в
ценах на дату
формирования
начальной
(максимальной)
цены контракта
III кв. 2024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</si>
  <si>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</si>
  <si>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</si>
  <si>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</si>
  <si>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</si>
  <si>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Приложение № 1</t>
  </si>
  <si>
    <t>начальная (максимальная) цена контракта включает в себя расходы на</t>
  </si>
  <si>
    <t xml:space="preserve">Выполнение строительно-монтажных работ, сдачу в эксплуатацию объекта капитального строительства. 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</si>
  <si>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</si>
  <si>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</si>
  <si>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</si>
  <si>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</si>
  <si>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</si>
  <si>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Начало строительства</t>
  </si>
  <si>
    <t>Окончание строительства</t>
  </si>
  <si>
    <t>Ноябрь 2024 г</t>
  </si>
  <si>
    <t>Дата формирования НМЦК</t>
  </si>
  <si>
    <t>Годовой индекс прогнозной инфляции на 2024г:</t>
  </si>
  <si>
    <t>Прогнозный индекс для периода исполнения контракта:</t>
  </si>
  <si>
    <t xml:space="preserve">     Заказчик:</t>
  </si>
  <si>
    <t>Стоимость работ в
ценах на дату
утверждения сметной
документации
IIкв.2021 г.</t>
  </si>
  <si>
    <t>Уровень цен утвержденной проектной документации</t>
  </si>
  <si>
    <t>Расчет индексов прогнозной инфляции (по письму Минэкономразвития России от 26.09.2019 г. № Д14и-32899, отрасль "Инвестиции в основной капитал")</t>
  </si>
  <si>
    <t>02-01-01</t>
  </si>
  <si>
    <t>Непредвиденные затраты - 2%</t>
  </si>
  <si>
    <t>1*1</t>
  </si>
  <si>
    <t>(1.0043 + 1.0043³)/2</t>
  </si>
  <si>
    <t>II квартал 2024 г</t>
  </si>
  <si>
    <t>Август 2024 г.</t>
  </si>
  <si>
    <t>Сентябрь 2024 г</t>
  </si>
  <si>
    <t>Доля сметной стоимости, подлежащая выполнению подрядчиком в 2024г.(срок выполнения работ 3месяца)</t>
  </si>
  <si>
    <t>«Капитальный ремонт  дымовой  трубы  котельной, расположенной по адресу: Республика Крым, г.Ялта, пгт.Кацивели, ул.Виткевича, д 12б».</t>
  </si>
  <si>
    <t xml:space="preserve"> Начальник управления капитального строительства и имущественно-земельных отношений ГУП РК «Крымтеплокоммунэнерго»          ГУП РК «Крымтеплокоммунэнерго </t>
  </si>
  <si>
    <t>___________________________Плющаков Е.Ю.</t>
  </si>
  <si>
    <t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экспертиза»91-1-1-2-051782-2024 от 04.09.2024 г.
 Начальная (максимальная) цена контракта определена и обоснована посредством применения проектно-сметного метода в ценах 2-го квартала 2024г.</t>
  </si>
  <si>
    <t>04.09.2024 г.</t>
  </si>
  <si>
    <t>«Капитальный ремонт дымовой трубы котельной, расположенной по адресу: Республика Крым, г.Евпатория, ул.Интернациональная, д.44»</t>
  </si>
  <si>
    <t>ОБОСНОВАНИЕ НАЧАЛЬНОЙ (МАКСИМАЛЬНОЙ) ЦЕНЫ КОНТРАКТА 
на выполнение работ по объекту: «Капитальный ремонт дымовой трубы котельной, расположенной по адресу: Республика Крым, г.Евпатория, ул.Интернациональная, д.44»</t>
  </si>
  <si>
    <t>выполнению работ на объекте капитального строительства:«Капитальный ремонт дымовой трубы котельной, расположенной по адресу: Республика Крым, г.Евпатория, ул.Интернациональная, д.44».</t>
  </si>
  <si>
    <r>
      <t>Итого НМЦК:</t>
    </r>
    <r>
      <rPr>
        <b/>
        <sz val="12"/>
        <rFont val="Times New Roman"/>
        <family val="1"/>
        <charset val="204"/>
      </rPr>
      <t xml:space="preserve"> 1 316 760.00 </t>
    </r>
    <r>
      <rPr>
        <b/>
        <sz val="11"/>
        <rFont val="Times New Roman"/>
        <family val="1"/>
        <charset val="204"/>
      </rPr>
      <t>рублей (один  миллион триста шестнадцать тысяч семьсот шестьдесят рублей 00 копеек).</t>
    </r>
  </si>
  <si>
    <t>1 316 760.00 рублей (один  миллион триста шестнадцать тысяч семьсот шестьдесят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</si>
</sst>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"/>
    <numFmt numFmtId="166" formatCode="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0"/>
      <color rgb="FF080000"/>
      <name val="Times New Roman CYR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3" borderId="0" xfId="0" applyFont="1" applyFill="1" applyBorder="1" applyAlignment="1" applyProtection="1">
      <alignment vertical="top" wrapText="1" readingOrder="1"/>
    </xf>
    <xf numFmtId="0" fontId="7" fillId="0" borderId="0" xfId="0" applyFont="1"/>
    <xf numFmtId="0" fontId="8" fillId="0" borderId="0" xfId="0" applyFont="1" applyAlignment="1">
      <alignment horizontal="justify" vertical="top"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2" xfId="0" applyFont="1" applyBorder="1"/>
    <xf numFmtId="2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/>
    </xf>
    <xf numFmtId="166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/>
    <xf numFmtId="0" fontId="10" fillId="0" borderId="2" xfId="0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166" fontId="11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top"/>
    </xf>
    <xf numFmtId="0" fontId="11" fillId="0" borderId="0" xfId="0" applyFont="1"/>
    <xf numFmtId="2" fontId="7" fillId="0" borderId="2" xfId="0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/>
    </xf>
    <xf numFmtId="0" fontId="11" fillId="0" borderId="2" xfId="0" applyFont="1" applyBorder="1"/>
    <xf numFmtId="0" fontId="11" fillId="0" borderId="0" xfId="0" applyFont="1" applyAlignment="1"/>
    <xf numFmtId="164" fontId="11" fillId="0" borderId="0" xfId="0" applyNumberFormat="1" applyFont="1" applyAlignment="1"/>
    <xf numFmtId="10" fontId="7" fillId="0" borderId="0" xfId="0" applyNumberFormat="1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right"/>
    </xf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49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2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3" fillId="3" borderId="4" xfId="0" applyFont="1" applyFill="1" applyBorder="1" applyAlignment="1" applyProtection="1">
      <alignment horizontal="center" vertical="top" wrapText="1" readingOrder="1"/>
    </xf>
    <xf numFmtId="0" fontId="3" fillId="3" borderId="0" xfId="0" applyFont="1" applyFill="1" applyBorder="1" applyAlignment="1" applyProtection="1">
      <alignment horizontal="right" vertical="top" wrapText="1" readingOrder="1"/>
    </xf>
    <xf numFmtId="0" fontId="2" fillId="3" borderId="0" xfId="0" applyFont="1" applyFill="1" applyBorder="1" applyAlignment="1" applyProtection="1">
      <alignment horizontal="left" vertical="top" wrapText="1" readingOrder="1"/>
    </xf>
    <xf numFmtId="0" fontId="2" fillId="3" borderId="3" xfId="0" applyFont="1" applyFill="1" applyBorder="1" applyAlignment="1" applyProtection="1">
      <alignment horizontal="left" vertical="top" wrapText="1" readingOrder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4" fillId="3" borderId="3" xfId="0" applyFont="1" applyFill="1" applyBorder="1" applyAlignment="1" applyProtection="1">
      <alignment horizontal="left" vertical="top" wrapText="1" readingOrder="1"/>
    </xf>
    <xf numFmtId="0" fontId="4" fillId="3" borderId="0" xfId="0" applyFont="1" applyFill="1" applyBorder="1" applyAlignment="1" applyProtection="1">
      <alignment horizontal="center" wrapText="1" readingOrder="1"/>
    </xf>
    <xf numFmtId="0" fontId="1" fillId="0" borderId="1" xfId="0" applyFont="1" applyBorder="1" applyAlignment="1">
      <alignment wrapText="1"/>
    </xf>
    <xf numFmtId="0" fontId="5" fillId="3" borderId="4" xfId="0" applyFont="1" applyFill="1" applyBorder="1" applyAlignment="1" applyProtection="1">
      <alignment horizontal="right" vertical="top" wrapText="1" readingOrder="1"/>
    </xf>
    <xf numFmtId="0" fontId="5" fillId="3" borderId="4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45</xdr:row>
          <xdr:rowOff>0</xdr:rowOff>
        </xdr:from>
        <xdr:to>
          <xdr:col>4</xdr:col>
          <xdr:colOff>590550</xdr:colOff>
          <xdr:row>46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1080800</xdr:colOff>
      <xdr:row>48</xdr:row>
      <xdr:rowOff>17320</xdr:rowOff>
    </xdr:from>
    <xdr:to>
      <xdr:col>4</xdr:col>
      <xdr:colOff>342900</xdr:colOff>
      <xdr:row>50</xdr:row>
      <xdr:rowOff>60616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topLeftCell="A42" zoomScaleNormal="100" zoomScaleSheetLayoutView="100" workbookViewId="0">
      <selection activeCell="O63" sqref="A59:O63"/>
    </sheetView>
  </sheetViews>
  <sheetFormatPr defaultRowHeight="15" x14ac:dyDescent="0.25"/>
  <cols>
    <col min="1" max="1" width="4.5703125" style="2" customWidth="1"/>
    <col min="2" max="2" width="14.85546875" style="2" customWidth="1"/>
    <col min="3" max="3" width="22.85546875" style="2" customWidth="1"/>
    <col min="4" max="4" width="17.5703125" style="2" customWidth="1"/>
    <col min="5" max="5" width="9.5703125" style="2" customWidth="1"/>
    <col min="6" max="6" width="3.5703125" style="2" customWidth="1"/>
    <col min="7" max="7" width="8.85546875" style="2" customWidth="1"/>
    <col min="8" max="8" width="3.5703125" style="2" customWidth="1"/>
    <col min="9" max="9" width="5.42578125" style="2" customWidth="1"/>
    <col min="10" max="10" width="3.5703125" style="2" customWidth="1"/>
    <col min="11" max="11" width="16.85546875" style="2" customWidth="1"/>
    <col min="12" max="12" width="12" style="2" customWidth="1"/>
    <col min="13" max="13" width="20.7109375" style="2" customWidth="1"/>
    <col min="14" max="14" width="14.28515625" style="2" customWidth="1"/>
    <col min="15" max="15" width="17.5703125" style="2" customWidth="1"/>
    <col min="16" max="16384" width="9.140625" style="2"/>
  </cols>
  <sheetData>
    <row r="1" spans="1:15" ht="18.75" customHeight="1" x14ac:dyDescent="0.25">
      <c r="A1" s="39" t="s">
        <v>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8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6.7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2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18.75" customHeight="1" x14ac:dyDescent="0.25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8.7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8.7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24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5" ht="12.75" hidden="1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5" hidden="1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" hidden="1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5" customHeight="1" x14ac:dyDescent="0.25">
      <c r="A12" s="41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ht="8.25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ht="8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39" customHeight="1" x14ac:dyDescent="0.25">
      <c r="A15" s="43" t="s">
        <v>4</v>
      </c>
      <c r="B15" s="43"/>
      <c r="C15" s="43"/>
      <c r="D15" s="43"/>
      <c r="E15" s="43"/>
      <c r="F15" s="43"/>
      <c r="G15" s="43"/>
      <c r="H15" s="44" t="s">
        <v>76</v>
      </c>
      <c r="I15" s="44"/>
      <c r="J15" s="44"/>
      <c r="K15" s="44"/>
      <c r="L15" s="44"/>
      <c r="M15" s="44"/>
      <c r="N15" s="44"/>
      <c r="O15" s="44"/>
    </row>
    <row r="16" spans="1:15" ht="82.5" customHeight="1" x14ac:dyDescent="0.25">
      <c r="A16" s="43" t="s">
        <v>5</v>
      </c>
      <c r="B16" s="43"/>
      <c r="C16" s="43"/>
      <c r="D16" s="43"/>
      <c r="E16" s="43"/>
      <c r="F16" s="43"/>
      <c r="G16" s="43"/>
      <c r="H16" s="44" t="s">
        <v>74</v>
      </c>
      <c r="I16" s="44"/>
      <c r="J16" s="44"/>
      <c r="K16" s="44"/>
      <c r="L16" s="44"/>
      <c r="M16" s="44"/>
      <c r="N16" s="44"/>
      <c r="O16" s="44"/>
    </row>
    <row r="17" spans="1:15" ht="15.75" x14ac:dyDescent="0.25">
      <c r="A17" s="43" t="s">
        <v>6</v>
      </c>
      <c r="B17" s="43"/>
      <c r="C17" s="43"/>
      <c r="D17" s="43"/>
      <c r="E17" s="43"/>
      <c r="F17" s="43"/>
      <c r="G17" s="43"/>
      <c r="H17" s="44" t="s">
        <v>75</v>
      </c>
      <c r="I17" s="44"/>
      <c r="J17" s="44"/>
      <c r="K17" s="44"/>
      <c r="L17" s="44"/>
      <c r="M17" s="44"/>
      <c r="N17" s="44"/>
      <c r="O17" s="44"/>
    </row>
    <row r="18" spans="1:15" ht="15.75" x14ac:dyDescent="0.25">
      <c r="A18" s="45" t="s">
        <v>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x14ac:dyDescent="0.25">
      <c r="A19" s="42" t="s">
        <v>8</v>
      </c>
      <c r="B19" s="4"/>
      <c r="C19" s="42" t="s">
        <v>10</v>
      </c>
      <c r="D19" s="42"/>
      <c r="E19" s="42"/>
      <c r="F19" s="42"/>
      <c r="G19" s="42"/>
      <c r="H19" s="42"/>
      <c r="I19" s="42"/>
      <c r="J19" s="42"/>
      <c r="K19" s="42" t="s">
        <v>60</v>
      </c>
      <c r="L19" s="42" t="s">
        <v>3</v>
      </c>
      <c r="M19" s="42" t="s">
        <v>40</v>
      </c>
      <c r="N19" s="42" t="s">
        <v>2</v>
      </c>
      <c r="O19" s="42" t="s">
        <v>1</v>
      </c>
    </row>
    <row r="20" spans="1:15" ht="105.75" customHeight="1" x14ac:dyDescent="0.25">
      <c r="A20" s="42"/>
      <c r="B20" s="5" t="s">
        <v>18</v>
      </c>
      <c r="C20" s="5" t="s">
        <v>9</v>
      </c>
      <c r="D20" s="5" t="s">
        <v>11</v>
      </c>
      <c r="E20" s="42" t="s">
        <v>12</v>
      </c>
      <c r="F20" s="42"/>
      <c r="G20" s="42" t="s">
        <v>13</v>
      </c>
      <c r="H20" s="42"/>
      <c r="I20" s="42" t="s">
        <v>14</v>
      </c>
      <c r="J20" s="42"/>
      <c r="K20" s="42"/>
      <c r="L20" s="42"/>
      <c r="M20" s="42"/>
      <c r="N20" s="42"/>
      <c r="O20" s="42"/>
    </row>
    <row r="21" spans="1:15" s="8" customFormat="1" x14ac:dyDescent="0.25">
      <c r="A21" s="6">
        <v>1</v>
      </c>
      <c r="B21" s="7">
        <v>2</v>
      </c>
      <c r="C21" s="5">
        <v>3</v>
      </c>
      <c r="D21" s="6">
        <v>4</v>
      </c>
      <c r="E21" s="42">
        <v>5</v>
      </c>
      <c r="F21" s="42"/>
      <c r="G21" s="42">
        <v>6</v>
      </c>
      <c r="H21" s="42"/>
      <c r="I21" s="42">
        <v>7</v>
      </c>
      <c r="J21" s="42"/>
      <c r="K21" s="6">
        <v>8</v>
      </c>
      <c r="L21" s="6">
        <v>9</v>
      </c>
      <c r="M21" s="6">
        <v>10</v>
      </c>
      <c r="N21" s="6">
        <v>11</v>
      </c>
      <c r="O21" s="6">
        <v>12</v>
      </c>
    </row>
    <row r="22" spans="1:15" x14ac:dyDescent="0.25">
      <c r="A22" s="9" t="s">
        <v>15</v>
      </c>
      <c r="B22" s="4"/>
      <c r="C22" s="4"/>
      <c r="D22" s="4"/>
      <c r="E22" s="42"/>
      <c r="F22" s="42"/>
      <c r="G22" s="42"/>
      <c r="H22" s="42"/>
      <c r="I22" s="42"/>
      <c r="J22" s="42"/>
      <c r="K22" s="4"/>
      <c r="L22" s="4"/>
      <c r="M22" s="4"/>
      <c r="N22" s="4"/>
      <c r="O22" s="4"/>
    </row>
    <row r="23" spans="1:15" x14ac:dyDescent="0.25">
      <c r="A23" s="4"/>
      <c r="B23" s="4"/>
      <c r="C23" s="4"/>
      <c r="D23" s="4"/>
      <c r="E23" s="42"/>
      <c r="F23" s="42"/>
      <c r="G23" s="42"/>
      <c r="H23" s="42"/>
      <c r="I23" s="42"/>
      <c r="J23" s="42"/>
      <c r="K23" s="4"/>
      <c r="L23" s="4"/>
      <c r="M23" s="4"/>
      <c r="N23" s="4"/>
      <c r="O23" s="4"/>
    </row>
    <row r="24" spans="1:15" x14ac:dyDescent="0.25">
      <c r="A24" s="9" t="s">
        <v>16</v>
      </c>
      <c r="B24" s="4"/>
      <c r="C24" s="4"/>
      <c r="D24" s="10">
        <v>0</v>
      </c>
      <c r="E24" s="46">
        <v>0</v>
      </c>
      <c r="F24" s="46"/>
      <c r="G24" s="46">
        <v>0</v>
      </c>
      <c r="H24" s="46"/>
      <c r="I24" s="46">
        <v>0</v>
      </c>
      <c r="J24" s="46"/>
      <c r="K24" s="10">
        <v>0</v>
      </c>
      <c r="L24" s="10"/>
      <c r="M24" s="10">
        <v>0</v>
      </c>
      <c r="N24" s="10"/>
      <c r="O24" s="10">
        <v>0</v>
      </c>
    </row>
    <row r="25" spans="1:15" x14ac:dyDescent="0.25">
      <c r="A25" s="9" t="s">
        <v>17</v>
      </c>
      <c r="B25" s="4"/>
      <c r="C25" s="4"/>
      <c r="D25" s="4"/>
      <c r="E25" s="42"/>
      <c r="F25" s="42"/>
      <c r="G25" s="42"/>
      <c r="H25" s="42"/>
      <c r="I25" s="42"/>
      <c r="J25" s="42"/>
      <c r="K25" s="4"/>
      <c r="L25" s="4"/>
      <c r="M25" s="4"/>
      <c r="N25" s="4"/>
      <c r="O25" s="4"/>
    </row>
    <row r="26" spans="1:15" ht="120" customHeight="1" x14ac:dyDescent="0.25">
      <c r="A26" s="4">
        <v>2</v>
      </c>
      <c r="B26" s="11" t="s">
        <v>63</v>
      </c>
      <c r="C26" s="7" t="s">
        <v>71</v>
      </c>
      <c r="D26" s="12">
        <v>1039.42</v>
      </c>
      <c r="E26" s="42">
        <v>27.19</v>
      </c>
      <c r="F26" s="42"/>
      <c r="G26" s="46">
        <v>0</v>
      </c>
      <c r="H26" s="46"/>
      <c r="I26" s="48">
        <v>0</v>
      </c>
      <c r="J26" s="48"/>
      <c r="K26" s="12">
        <f>SUM(D26:J26)</f>
        <v>1066.6100000000001</v>
      </c>
      <c r="L26" s="13">
        <v>1</v>
      </c>
      <c r="M26" s="14">
        <f>K26*L26</f>
        <v>1066.6100000000001</v>
      </c>
      <c r="N26" s="13">
        <v>1.0085999999999999</v>
      </c>
      <c r="O26" s="14">
        <f>M26*N26</f>
        <v>1075.7828460000001</v>
      </c>
    </row>
    <row r="27" spans="1:15" ht="30" customHeight="1" x14ac:dyDescent="0.25">
      <c r="A27" s="49" t="s">
        <v>19</v>
      </c>
      <c r="B27" s="49"/>
      <c r="C27" s="49"/>
      <c r="D27" s="12">
        <f t="shared" ref="D27:E30" si="0">D26</f>
        <v>1039.42</v>
      </c>
      <c r="E27" s="42">
        <f t="shared" si="0"/>
        <v>27.19</v>
      </c>
      <c r="F27" s="42"/>
      <c r="G27" s="46">
        <v>0</v>
      </c>
      <c r="H27" s="46"/>
      <c r="I27" s="48">
        <v>0</v>
      </c>
      <c r="J27" s="48"/>
      <c r="K27" s="12">
        <f t="shared" ref="K27:K30" si="1">SUM(D27:J27)</f>
        <v>1066.6100000000001</v>
      </c>
      <c r="L27" s="13">
        <f>L26</f>
        <v>1</v>
      </c>
      <c r="M27" s="14">
        <f t="shared" ref="M27:M29" si="2">K27*L27</f>
        <v>1066.6100000000001</v>
      </c>
      <c r="N27" s="13">
        <f>N26</f>
        <v>1.0085999999999999</v>
      </c>
      <c r="O27" s="14">
        <f>M27*N27</f>
        <v>1075.7828460000001</v>
      </c>
    </row>
    <row r="28" spans="1:15" ht="23.25" customHeight="1" x14ac:dyDescent="0.25">
      <c r="A28" s="4">
        <v>7</v>
      </c>
      <c r="B28" s="47" t="s">
        <v>20</v>
      </c>
      <c r="C28" s="47"/>
      <c r="D28" s="12">
        <f t="shared" si="0"/>
        <v>1039.42</v>
      </c>
      <c r="E28" s="42">
        <f t="shared" si="0"/>
        <v>27.19</v>
      </c>
      <c r="F28" s="42"/>
      <c r="G28" s="46">
        <v>0</v>
      </c>
      <c r="H28" s="46"/>
      <c r="I28" s="48">
        <v>0</v>
      </c>
      <c r="J28" s="48"/>
      <c r="K28" s="12">
        <f>SUM(D28:J28)</f>
        <v>1066.6100000000001</v>
      </c>
      <c r="L28" s="13">
        <f>L27</f>
        <v>1</v>
      </c>
      <c r="M28" s="14">
        <f t="shared" si="2"/>
        <v>1066.6100000000001</v>
      </c>
      <c r="N28" s="13">
        <f t="shared" ref="N28:N30" si="3">N27</f>
        <v>1.0085999999999999</v>
      </c>
      <c r="O28" s="14">
        <f>M28*N28</f>
        <v>1075.7828460000001</v>
      </c>
    </row>
    <row r="29" spans="1:15" ht="15.75" x14ac:dyDescent="0.25">
      <c r="A29" s="4">
        <v>8</v>
      </c>
      <c r="B29" s="47" t="s">
        <v>21</v>
      </c>
      <c r="C29" s="47"/>
      <c r="D29" s="12">
        <f t="shared" si="0"/>
        <v>1039.42</v>
      </c>
      <c r="E29" s="42">
        <f t="shared" si="0"/>
        <v>27.19</v>
      </c>
      <c r="F29" s="42"/>
      <c r="G29" s="46">
        <v>0</v>
      </c>
      <c r="H29" s="46"/>
      <c r="I29" s="48">
        <v>0</v>
      </c>
      <c r="J29" s="48"/>
      <c r="K29" s="12">
        <f t="shared" si="1"/>
        <v>1066.6100000000001</v>
      </c>
      <c r="L29" s="13">
        <f>L28</f>
        <v>1</v>
      </c>
      <c r="M29" s="14">
        <f t="shared" si="2"/>
        <v>1066.6100000000001</v>
      </c>
      <c r="N29" s="13">
        <f t="shared" si="3"/>
        <v>1.0085999999999999</v>
      </c>
      <c r="O29" s="14">
        <f>M29*N29</f>
        <v>1075.7828460000001</v>
      </c>
    </row>
    <row r="30" spans="1:15" ht="15.75" x14ac:dyDescent="0.25">
      <c r="A30" s="4">
        <v>9</v>
      </c>
      <c r="B30" s="47" t="s">
        <v>22</v>
      </c>
      <c r="C30" s="47"/>
      <c r="D30" s="12">
        <f t="shared" si="0"/>
        <v>1039.42</v>
      </c>
      <c r="E30" s="42">
        <f t="shared" si="0"/>
        <v>27.19</v>
      </c>
      <c r="F30" s="42"/>
      <c r="G30" s="42"/>
      <c r="H30" s="42"/>
      <c r="I30" s="42"/>
      <c r="J30" s="42"/>
      <c r="K30" s="12">
        <f t="shared" si="1"/>
        <v>1066.6100000000001</v>
      </c>
      <c r="L30" s="15"/>
      <c r="M30" s="14">
        <f>M29</f>
        <v>1066.6100000000001</v>
      </c>
      <c r="N30" s="13">
        <f t="shared" si="3"/>
        <v>1.0085999999999999</v>
      </c>
      <c r="O30" s="14">
        <f>M30*N30</f>
        <v>1075.7828460000001</v>
      </c>
    </row>
    <row r="31" spans="1:15" x14ac:dyDescent="0.25">
      <c r="A31" s="4"/>
      <c r="B31" s="47" t="s">
        <v>23</v>
      </c>
      <c r="C31" s="47"/>
      <c r="D31" s="4"/>
      <c r="E31" s="42"/>
      <c r="F31" s="42"/>
      <c r="G31" s="42"/>
      <c r="H31" s="42"/>
      <c r="I31" s="42"/>
      <c r="J31" s="42"/>
      <c r="K31" s="4"/>
      <c r="L31" s="13">
        <f>L29</f>
        <v>1</v>
      </c>
      <c r="M31" s="4"/>
      <c r="N31" s="14"/>
      <c r="O31" s="4"/>
    </row>
    <row r="32" spans="1:15" ht="90.75" customHeight="1" x14ac:dyDescent="0.25">
      <c r="A32" s="4">
        <v>10</v>
      </c>
      <c r="B32" s="7" t="s">
        <v>24</v>
      </c>
      <c r="C32" s="7" t="s">
        <v>64</v>
      </c>
      <c r="D32" s="16">
        <v>20.79</v>
      </c>
      <c r="E32" s="42">
        <v>0.54</v>
      </c>
      <c r="F32" s="42"/>
      <c r="G32" s="46">
        <v>0</v>
      </c>
      <c r="H32" s="46"/>
      <c r="I32" s="48">
        <v>0</v>
      </c>
      <c r="J32" s="48"/>
      <c r="K32" s="17">
        <f>SUM(D32:J32)</f>
        <v>21.33</v>
      </c>
      <c r="L32" s="13">
        <f>L31</f>
        <v>1</v>
      </c>
      <c r="M32" s="14">
        <f>K32*L32</f>
        <v>21.33</v>
      </c>
      <c r="N32" s="13">
        <f>N30</f>
        <v>1.0085999999999999</v>
      </c>
      <c r="O32" s="17">
        <f>M32*N32</f>
        <v>21.513437999999997</v>
      </c>
    </row>
    <row r="33" spans="1:15" s="21" customFormat="1" ht="15" customHeight="1" x14ac:dyDescent="0.25">
      <c r="A33" s="49" t="s">
        <v>25</v>
      </c>
      <c r="B33" s="49" t="s">
        <v>25</v>
      </c>
      <c r="C33" s="49"/>
      <c r="D33" s="18">
        <f>SUM(D30:D32)</f>
        <v>1060.21</v>
      </c>
      <c r="E33" s="50">
        <f>E32+E30</f>
        <v>27.73</v>
      </c>
      <c r="F33" s="50"/>
      <c r="G33" s="51">
        <v>0</v>
      </c>
      <c r="H33" s="51"/>
      <c r="I33" s="52">
        <v>0</v>
      </c>
      <c r="J33" s="52"/>
      <c r="K33" s="18">
        <f>D33+E33</f>
        <v>1087.94</v>
      </c>
      <c r="L33" s="13">
        <f>L32</f>
        <v>1</v>
      </c>
      <c r="M33" s="19">
        <f>M30+M32</f>
        <v>1087.94</v>
      </c>
      <c r="N33" s="13">
        <f>N32</f>
        <v>1.0085999999999999</v>
      </c>
      <c r="O33" s="20">
        <f>O30+O32</f>
        <v>1097.296284</v>
      </c>
    </row>
    <row r="34" spans="1:15" x14ac:dyDescent="0.25">
      <c r="A34" s="49" t="s">
        <v>26</v>
      </c>
      <c r="B34" s="49"/>
      <c r="C34" s="49"/>
      <c r="D34" s="4"/>
      <c r="E34" s="42"/>
      <c r="F34" s="42"/>
      <c r="G34" s="42"/>
      <c r="H34" s="42"/>
      <c r="I34" s="42"/>
      <c r="J34" s="42"/>
      <c r="K34" s="4"/>
      <c r="L34" s="15"/>
      <c r="M34" s="4"/>
      <c r="N34" s="14"/>
      <c r="O34" s="4"/>
    </row>
    <row r="35" spans="1:15" ht="60" x14ac:dyDescent="0.25">
      <c r="A35" s="4"/>
      <c r="B35" s="7" t="s">
        <v>27</v>
      </c>
      <c r="C35" s="7" t="s">
        <v>28</v>
      </c>
      <c r="D35" s="22">
        <f>D33*0.2</f>
        <v>212.04200000000003</v>
      </c>
      <c r="E35" s="46">
        <f>E33*0.2</f>
        <v>5.5460000000000003</v>
      </c>
      <c r="F35" s="46"/>
      <c r="G35" s="46">
        <v>0</v>
      </c>
      <c r="H35" s="46"/>
      <c r="I35" s="48">
        <v>0</v>
      </c>
      <c r="J35" s="48"/>
      <c r="K35" s="22">
        <f>SUM(D35:J35)</f>
        <v>217.58800000000002</v>
      </c>
      <c r="L35" s="13"/>
      <c r="M35" s="14">
        <f>K35</f>
        <v>217.58800000000002</v>
      </c>
      <c r="N35" s="13"/>
      <c r="O35" s="23">
        <f>O33*0.2</f>
        <v>219.45925680000002</v>
      </c>
    </row>
    <row r="36" spans="1:15" s="21" customFormat="1" x14ac:dyDescent="0.25">
      <c r="A36" s="24"/>
      <c r="B36" s="47" t="s">
        <v>29</v>
      </c>
      <c r="C36" s="47"/>
      <c r="D36" s="18">
        <f>SUM(D33:D35)</f>
        <v>1272.252</v>
      </c>
      <c r="E36" s="51">
        <f>E33+E35</f>
        <v>33.276000000000003</v>
      </c>
      <c r="F36" s="50"/>
      <c r="G36" s="51">
        <v>0</v>
      </c>
      <c r="H36" s="51"/>
      <c r="I36" s="52">
        <v>0</v>
      </c>
      <c r="J36" s="52"/>
      <c r="K36" s="20">
        <f>K33+K35</f>
        <v>1305.528</v>
      </c>
      <c r="L36" s="13"/>
      <c r="M36" s="19">
        <f>M33+M35</f>
        <v>1305.528</v>
      </c>
      <c r="N36" s="13"/>
      <c r="O36" s="20">
        <f>O33+O35</f>
        <v>1316.7555408000001</v>
      </c>
    </row>
    <row r="37" spans="1:15" x14ac:dyDescent="0.25">
      <c r="A37" s="21" t="s">
        <v>31</v>
      </c>
      <c r="B37" s="25" t="s">
        <v>35</v>
      </c>
      <c r="G37" s="26">
        <v>1</v>
      </c>
      <c r="L37" s="27"/>
    </row>
    <row r="38" spans="1:15" x14ac:dyDescent="0.25">
      <c r="A38" s="21"/>
      <c r="B38" s="53" t="s">
        <v>61</v>
      </c>
      <c r="C38" s="53"/>
      <c r="D38" s="53"/>
      <c r="E38" s="53" t="s">
        <v>67</v>
      </c>
      <c r="F38" s="53"/>
      <c r="G38" s="53"/>
      <c r="L38" s="27"/>
    </row>
    <row r="39" spans="1:15" ht="44.25" customHeight="1" x14ac:dyDescent="0.25">
      <c r="B39" s="54" t="s">
        <v>62</v>
      </c>
      <c r="C39" s="54"/>
      <c r="D39" s="54"/>
      <c r="E39" s="54"/>
      <c r="F39" s="28" t="s">
        <v>30</v>
      </c>
      <c r="G39" s="55" t="s">
        <v>65</v>
      </c>
      <c r="H39" s="55"/>
      <c r="I39" s="55"/>
      <c r="J39" s="55"/>
      <c r="K39" s="55"/>
      <c r="L39" s="29">
        <v>1</v>
      </c>
    </row>
    <row r="40" spans="1:15" x14ac:dyDescent="0.25">
      <c r="A40" s="21" t="s">
        <v>32</v>
      </c>
      <c r="B40" s="21" t="s">
        <v>39</v>
      </c>
      <c r="C40" s="21"/>
    </row>
    <row r="41" spans="1:15" x14ac:dyDescent="0.25">
      <c r="B41" s="2" t="s">
        <v>56</v>
      </c>
      <c r="D41" s="2" t="s">
        <v>68</v>
      </c>
    </row>
    <row r="42" spans="1:15" x14ac:dyDescent="0.25">
      <c r="B42" s="2" t="s">
        <v>53</v>
      </c>
      <c r="D42" s="2" t="s">
        <v>69</v>
      </c>
    </row>
    <row r="43" spans="1:15" x14ac:dyDescent="0.25">
      <c r="B43" s="2" t="s">
        <v>54</v>
      </c>
      <c r="D43" s="2" t="s">
        <v>55</v>
      </c>
    </row>
    <row r="44" spans="1:15" x14ac:dyDescent="0.25">
      <c r="B44" s="53" t="s">
        <v>70</v>
      </c>
      <c r="C44" s="53"/>
      <c r="D44" s="53"/>
      <c r="E44" s="53"/>
      <c r="F44" s="53"/>
      <c r="G44" s="53"/>
      <c r="H44" s="53"/>
      <c r="I44" s="53"/>
      <c r="J44" s="53"/>
      <c r="K44" s="53"/>
      <c r="L44" s="30">
        <v>1</v>
      </c>
    </row>
    <row r="45" spans="1:15" x14ac:dyDescent="0.25">
      <c r="B45" s="21" t="s">
        <v>57</v>
      </c>
      <c r="L45" s="27">
        <v>1.0529999999999999</v>
      </c>
    </row>
    <row r="46" spans="1:15" x14ac:dyDescent="0.25">
      <c r="B46" s="56" t="s">
        <v>37</v>
      </c>
      <c r="C46" s="56"/>
      <c r="D46" s="56"/>
      <c r="F46" s="2" t="s">
        <v>30</v>
      </c>
      <c r="G46" s="31">
        <v>1.0043</v>
      </c>
    </row>
    <row r="47" spans="1:15" x14ac:dyDescent="0.25">
      <c r="B47" s="32"/>
      <c r="C47" s="32"/>
      <c r="D47" s="32"/>
    </row>
    <row r="48" spans="1:15" x14ac:dyDescent="0.25">
      <c r="B48" s="2" t="s">
        <v>58</v>
      </c>
    </row>
    <row r="49" spans="1:15" x14ac:dyDescent="0.25">
      <c r="C49" s="33" t="s">
        <v>36</v>
      </c>
      <c r="D49" s="2" t="s">
        <v>66</v>
      </c>
      <c r="F49" s="2" t="s">
        <v>30</v>
      </c>
      <c r="G49" s="57">
        <v>1.0085999999999999</v>
      </c>
      <c r="H49" s="57"/>
    </row>
    <row r="50" spans="1:15" ht="10.5" customHeight="1" x14ac:dyDescent="0.25"/>
    <row r="51" spans="1:15" x14ac:dyDescent="0.25">
      <c r="B51" s="25" t="s">
        <v>38</v>
      </c>
      <c r="C51" s="25"/>
      <c r="D51" s="34"/>
      <c r="E51" s="34"/>
      <c r="F51" s="34"/>
      <c r="G51" s="34"/>
      <c r="H51" s="35" t="s">
        <v>30</v>
      </c>
      <c r="I51" s="58">
        <f>G49</f>
        <v>1.0085999999999999</v>
      </c>
      <c r="J51" s="58"/>
    </row>
    <row r="52" spans="1:15" ht="15.75" x14ac:dyDescent="0.25">
      <c r="A52" s="43" t="s">
        <v>34</v>
      </c>
      <c r="B52" s="43"/>
      <c r="C52" s="43"/>
      <c r="D52" s="43"/>
      <c r="E52" s="43"/>
      <c r="F52" s="43"/>
      <c r="G52" s="43"/>
      <c r="H52" s="8"/>
    </row>
    <row r="53" spans="1:15" ht="15.75" x14ac:dyDescent="0.25">
      <c r="B53" s="60" t="s">
        <v>79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1:15" ht="6" customHeight="1" x14ac:dyDescent="0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1:15" hidden="1" x14ac:dyDescent="0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1:15" ht="10.5" customHeight="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1:15" ht="9.7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36"/>
    </row>
    <row r="58" spans="1:15" ht="17.25" hidden="1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36"/>
    </row>
    <row r="59" spans="1:15" ht="12.7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6"/>
    </row>
    <row r="60" spans="1:15" ht="15.75" customHeight="1" x14ac:dyDescent="0.3">
      <c r="A60" s="38"/>
      <c r="B60" s="64"/>
      <c r="C60" s="64"/>
      <c r="D60" s="61"/>
      <c r="E60" s="61"/>
      <c r="F60" s="62"/>
      <c r="G60" s="62"/>
      <c r="H60" s="62"/>
      <c r="I60" s="62"/>
      <c r="J60" s="62"/>
      <c r="K60" s="62"/>
    </row>
    <row r="61" spans="1:15" x14ac:dyDescent="0.25">
      <c r="D61" s="59"/>
      <c r="E61" s="59"/>
      <c r="F61" s="59"/>
      <c r="G61" s="59"/>
      <c r="H61" s="59"/>
      <c r="I61" s="59"/>
    </row>
    <row r="62" spans="1:15" ht="18.75" x14ac:dyDescent="0.3">
      <c r="A62" s="64"/>
      <c r="B62" s="64"/>
      <c r="C62" s="38"/>
      <c r="D62" s="61"/>
      <c r="E62" s="61"/>
      <c r="F62" s="62"/>
      <c r="G62" s="62"/>
      <c r="H62" s="62"/>
      <c r="I62" s="62"/>
      <c r="J62" s="62"/>
      <c r="K62" s="62"/>
    </row>
    <row r="63" spans="1:15" x14ac:dyDescent="0.25">
      <c r="D63" s="59"/>
      <c r="E63" s="59"/>
      <c r="F63" s="59"/>
      <c r="G63" s="59"/>
      <c r="H63" s="59"/>
      <c r="I63" s="59"/>
    </row>
  </sheetData>
  <mergeCells count="98">
    <mergeCell ref="D63:E63"/>
    <mergeCell ref="F63:I63"/>
    <mergeCell ref="B53:O53"/>
    <mergeCell ref="D60:E60"/>
    <mergeCell ref="F60:K60"/>
    <mergeCell ref="D61:E61"/>
    <mergeCell ref="F61:I61"/>
    <mergeCell ref="A54:O56"/>
    <mergeCell ref="A62:B62"/>
    <mergeCell ref="D62:E62"/>
    <mergeCell ref="F62:K62"/>
    <mergeCell ref="B60:C60"/>
    <mergeCell ref="B38:D38"/>
    <mergeCell ref="E38:G38"/>
    <mergeCell ref="B39:E39"/>
    <mergeCell ref="G39:K39"/>
    <mergeCell ref="A57:N58"/>
    <mergeCell ref="A52:G52"/>
    <mergeCell ref="B44:K44"/>
    <mergeCell ref="B46:D46"/>
    <mergeCell ref="G49:H49"/>
    <mergeCell ref="I51:J51"/>
    <mergeCell ref="B36:C36"/>
    <mergeCell ref="E36:F36"/>
    <mergeCell ref="G36:H36"/>
    <mergeCell ref="I36:J36"/>
    <mergeCell ref="A34:C34"/>
    <mergeCell ref="E34:F34"/>
    <mergeCell ref="G34:H34"/>
    <mergeCell ref="I34:J34"/>
    <mergeCell ref="E35:F35"/>
    <mergeCell ref="G35:H35"/>
    <mergeCell ref="I35:J35"/>
    <mergeCell ref="B30:C30"/>
    <mergeCell ref="E30:F30"/>
    <mergeCell ref="G30:H30"/>
    <mergeCell ref="I30:J30"/>
    <mergeCell ref="B31:C31"/>
    <mergeCell ref="E31:F31"/>
    <mergeCell ref="G31:H31"/>
    <mergeCell ref="I31:J31"/>
    <mergeCell ref="E32:F32"/>
    <mergeCell ref="G32:H32"/>
    <mergeCell ref="I32:J32"/>
    <mergeCell ref="A33:C33"/>
    <mergeCell ref="E33:F33"/>
    <mergeCell ref="G33:H33"/>
    <mergeCell ref="I33:J33"/>
    <mergeCell ref="E26:F26"/>
    <mergeCell ref="G26:H26"/>
    <mergeCell ref="I26:J26"/>
    <mergeCell ref="A27:C27"/>
    <mergeCell ref="E27:F27"/>
    <mergeCell ref="G27:H27"/>
    <mergeCell ref="I27:J27"/>
    <mergeCell ref="B28:C28"/>
    <mergeCell ref="E28:F28"/>
    <mergeCell ref="G28:H28"/>
    <mergeCell ref="I28:J28"/>
    <mergeCell ref="B29:C29"/>
    <mergeCell ref="E29:F29"/>
    <mergeCell ref="G29:H29"/>
    <mergeCell ref="I29:J29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H17:O17"/>
    <mergeCell ref="A18:O18"/>
    <mergeCell ref="G20:H20"/>
    <mergeCell ref="I20:J20"/>
    <mergeCell ref="E24:F24"/>
    <mergeCell ref="G24:H24"/>
    <mergeCell ref="I24:J24"/>
    <mergeCell ref="E21:F21"/>
    <mergeCell ref="G21:H21"/>
    <mergeCell ref="I21:J21"/>
    <mergeCell ref="A1:O4"/>
    <mergeCell ref="A5:O11"/>
    <mergeCell ref="A12:O13"/>
    <mergeCell ref="N19:N20"/>
    <mergeCell ref="O19:O20"/>
    <mergeCell ref="E20:F20"/>
    <mergeCell ref="A15:G15"/>
    <mergeCell ref="H15:O15"/>
    <mergeCell ref="A19:A20"/>
    <mergeCell ref="C19:J19"/>
    <mergeCell ref="K19:K20"/>
    <mergeCell ref="L19:L20"/>
    <mergeCell ref="M19:M20"/>
    <mergeCell ref="A16:G16"/>
    <mergeCell ref="H16:O16"/>
    <mergeCell ref="A17:G17"/>
  </mergeCells>
  <pageMargins left="0.7" right="0.7" top="0.75" bottom="0.75" header="0.3" footer="0.3"/>
  <pageSetup paperSize="9" scale="74" fitToHeight="0" orientation="landscape" r:id="rId1"/>
  <rowBreaks count="1" manualBreakCount="1">
    <brk id="27" max="1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4</xdr:col>
                <xdr:colOff>0</xdr:colOff>
                <xdr:row>45</xdr:row>
                <xdr:rowOff>0</xdr:rowOff>
              </from>
              <to>
                <xdr:col>4</xdr:col>
                <xdr:colOff>590550</xdr:colOff>
                <xdr:row>46</xdr:row>
                <xdr:rowOff>161925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A3" sqref="A3:K3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66" t="s">
        <v>45</v>
      </c>
      <c r="B1" s="66" t="s">
        <v>45</v>
      </c>
      <c r="C1" s="66" t="s">
        <v>45</v>
      </c>
      <c r="D1" s="66" t="s">
        <v>45</v>
      </c>
      <c r="E1" s="66" t="s">
        <v>45</v>
      </c>
      <c r="F1" s="66" t="s">
        <v>45</v>
      </c>
      <c r="G1" s="66" t="s">
        <v>45</v>
      </c>
      <c r="H1" s="66" t="s">
        <v>45</v>
      </c>
      <c r="I1" s="66" t="s">
        <v>45</v>
      </c>
      <c r="J1" s="66" t="s">
        <v>45</v>
      </c>
      <c r="K1" s="66" t="s">
        <v>45</v>
      </c>
      <c r="L1" s="66" t="s">
        <v>45</v>
      </c>
      <c r="M1" s="66" t="s">
        <v>45</v>
      </c>
      <c r="N1" s="66" t="s">
        <v>45</v>
      </c>
    </row>
    <row r="2" spans="1:14" ht="42.75" customHeight="1" x14ac:dyDescent="0.25">
      <c r="A2" s="69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4" ht="55.5" customHeight="1" x14ac:dyDescent="0.3">
      <c r="A3" s="70" t="s">
        <v>78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ht="18.75" x14ac:dyDescent="0.3">
      <c r="A4" s="70" t="s">
        <v>42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ht="45.6" customHeight="1" x14ac:dyDescent="0.25">
      <c r="A5" s="71" t="s">
        <v>80</v>
      </c>
      <c r="B5" s="71" t="s">
        <v>43</v>
      </c>
      <c r="C5" s="71" t="s">
        <v>43</v>
      </c>
      <c r="D5" s="71" t="s">
        <v>43</v>
      </c>
      <c r="E5" s="71" t="s">
        <v>43</v>
      </c>
      <c r="F5" s="71" t="s">
        <v>43</v>
      </c>
      <c r="G5" s="71" t="s">
        <v>43</v>
      </c>
      <c r="H5" s="71" t="s">
        <v>43</v>
      </c>
      <c r="I5" s="71" t="s">
        <v>43</v>
      </c>
      <c r="J5" s="71" t="s">
        <v>43</v>
      </c>
      <c r="K5" s="71" t="s">
        <v>43</v>
      </c>
      <c r="L5" s="71" t="s">
        <v>43</v>
      </c>
      <c r="M5" s="71" t="s">
        <v>43</v>
      </c>
      <c r="N5" s="71" t="s">
        <v>43</v>
      </c>
    </row>
    <row r="6" spans="1:14" x14ac:dyDescent="0.25">
      <c r="A6" s="65" t="s">
        <v>44</v>
      </c>
      <c r="B6" s="65" t="s">
        <v>44</v>
      </c>
      <c r="C6" s="65" t="s">
        <v>44</v>
      </c>
      <c r="D6" s="65" t="s">
        <v>44</v>
      </c>
      <c r="E6" s="65" t="s">
        <v>44</v>
      </c>
      <c r="F6" s="65" t="s">
        <v>44</v>
      </c>
      <c r="G6" s="65" t="s">
        <v>44</v>
      </c>
      <c r="H6" s="65" t="s">
        <v>44</v>
      </c>
      <c r="I6" s="65" t="s">
        <v>44</v>
      </c>
      <c r="J6" s="65" t="s">
        <v>44</v>
      </c>
      <c r="K6" s="65" t="s">
        <v>44</v>
      </c>
      <c r="L6" s="65" t="s">
        <v>44</v>
      </c>
      <c r="M6" s="65" t="s">
        <v>44</v>
      </c>
      <c r="N6" s="65" t="s">
        <v>44</v>
      </c>
    </row>
    <row r="7" spans="1:14" x14ac:dyDescent="0.25">
      <c r="A7" s="67" t="s">
        <v>46</v>
      </c>
      <c r="B7" s="67" t="s">
        <v>46</v>
      </c>
      <c r="C7" s="67" t="s">
        <v>46</v>
      </c>
      <c r="D7" s="67" t="s">
        <v>46</v>
      </c>
      <c r="E7" s="67" t="s">
        <v>46</v>
      </c>
      <c r="F7" s="67" t="s">
        <v>46</v>
      </c>
      <c r="G7" s="67" t="s">
        <v>46</v>
      </c>
      <c r="H7" s="67" t="s">
        <v>46</v>
      </c>
      <c r="I7" s="67" t="s">
        <v>46</v>
      </c>
      <c r="J7" s="67" t="s">
        <v>46</v>
      </c>
      <c r="K7" s="67" t="s">
        <v>46</v>
      </c>
      <c r="L7" s="67" t="s">
        <v>46</v>
      </c>
      <c r="M7" s="67" t="s">
        <v>46</v>
      </c>
      <c r="N7" s="67" t="s">
        <v>46</v>
      </c>
    </row>
    <row r="8" spans="1:14" ht="36" customHeight="1" x14ac:dyDescent="0.25">
      <c r="A8" s="68" t="s">
        <v>47</v>
      </c>
      <c r="B8" s="68" t="s">
        <v>48</v>
      </c>
      <c r="C8" s="68" t="s">
        <v>48</v>
      </c>
      <c r="D8" s="68" t="s">
        <v>48</v>
      </c>
      <c r="E8" s="68" t="s">
        <v>48</v>
      </c>
      <c r="F8" s="68" t="s">
        <v>48</v>
      </c>
      <c r="G8" s="68" t="s">
        <v>48</v>
      </c>
      <c r="H8" s="68" t="s">
        <v>48</v>
      </c>
      <c r="I8" s="68" t="s">
        <v>48</v>
      </c>
      <c r="J8" s="68" t="s">
        <v>48</v>
      </c>
      <c r="K8" s="68" t="s">
        <v>48</v>
      </c>
      <c r="L8" s="68" t="s">
        <v>48</v>
      </c>
      <c r="M8" s="68" t="s">
        <v>48</v>
      </c>
      <c r="N8" s="68" t="s">
        <v>48</v>
      </c>
    </row>
    <row r="9" spans="1:14" ht="35.450000000000003" customHeight="1" x14ac:dyDescent="0.25">
      <c r="A9" s="67" t="s">
        <v>49</v>
      </c>
      <c r="B9" s="67" t="s">
        <v>49</v>
      </c>
      <c r="C9" s="67" t="s">
        <v>49</v>
      </c>
      <c r="D9" s="67" t="s">
        <v>49</v>
      </c>
      <c r="E9" s="67" t="s">
        <v>49</v>
      </c>
      <c r="F9" s="67" t="s">
        <v>49</v>
      </c>
      <c r="G9" s="67" t="s">
        <v>49</v>
      </c>
      <c r="H9" s="67" t="s">
        <v>49</v>
      </c>
      <c r="I9" s="67" t="s">
        <v>49</v>
      </c>
      <c r="J9" s="67" t="s">
        <v>49</v>
      </c>
      <c r="K9" s="67" t="s">
        <v>49</v>
      </c>
      <c r="L9" s="67" t="s">
        <v>49</v>
      </c>
      <c r="M9" s="67" t="s">
        <v>49</v>
      </c>
      <c r="N9" s="67" t="s">
        <v>49</v>
      </c>
    </row>
    <row r="10" spans="1:14" ht="22.9" customHeight="1" x14ac:dyDescent="0.25"/>
    <row r="11" spans="1:14" x14ac:dyDescent="0.25">
      <c r="A11" s="72" t="s">
        <v>59</v>
      </c>
      <c r="B11" s="72" t="s">
        <v>50</v>
      </c>
      <c r="C11" s="72" t="s">
        <v>50</v>
      </c>
      <c r="D11" s="72" t="s">
        <v>50</v>
      </c>
    </row>
    <row r="12" spans="1:14" ht="15" customHeight="1" x14ac:dyDescent="0.25">
      <c r="A12" s="72" t="s">
        <v>72</v>
      </c>
      <c r="B12" s="72"/>
      <c r="C12" s="72"/>
      <c r="D12" s="72"/>
    </row>
    <row r="13" spans="1:14" ht="15" customHeight="1" x14ac:dyDescent="0.25">
      <c r="A13" s="72"/>
      <c r="B13" s="72"/>
      <c r="C13" s="72"/>
      <c r="D13" s="72"/>
    </row>
    <row r="14" spans="1:14" ht="52.5" customHeight="1" x14ac:dyDescent="0.3">
      <c r="A14" s="72"/>
      <c r="B14" s="72"/>
      <c r="C14" s="72"/>
      <c r="D14" s="72"/>
      <c r="E14" s="73" t="s">
        <v>73</v>
      </c>
      <c r="F14" s="73"/>
      <c r="G14" s="73"/>
      <c r="H14" s="73"/>
      <c r="I14" s="73"/>
      <c r="J14" s="73"/>
      <c r="K14" s="73"/>
    </row>
    <row r="15" spans="1:14" ht="15" customHeight="1" x14ac:dyDescent="0.25">
      <c r="A15" s="1"/>
      <c r="B15" s="1"/>
      <c r="C15" s="1"/>
      <c r="D15" s="1"/>
      <c r="E15" s="74" t="s">
        <v>51</v>
      </c>
      <c r="F15" s="74" t="s">
        <v>51</v>
      </c>
      <c r="G15" s="74" t="s">
        <v>51</v>
      </c>
      <c r="H15" s="74" t="s">
        <v>51</v>
      </c>
      <c r="I15" s="75" t="s">
        <v>52</v>
      </c>
      <c r="J15" s="75" t="s">
        <v>52</v>
      </c>
      <c r="K15" s="75" t="s">
        <v>52</v>
      </c>
      <c r="L15" s="75" t="s">
        <v>52</v>
      </c>
      <c r="M15" s="75" t="s">
        <v>52</v>
      </c>
    </row>
  </sheetData>
  <mergeCells count="14">
    <mergeCell ref="A11:D11"/>
    <mergeCell ref="E14:K14"/>
    <mergeCell ref="E15:H15"/>
    <mergeCell ref="I15:M15"/>
    <mergeCell ref="A12:D14"/>
    <mergeCell ref="A6:N6"/>
    <mergeCell ref="A1:N1"/>
    <mergeCell ref="A7:N7"/>
    <mergeCell ref="A8:N8"/>
    <mergeCell ref="A9:N9"/>
    <mergeCell ref="A2:K2"/>
    <mergeCell ref="A3:K3"/>
    <mergeCell ref="A4:K4"/>
    <mergeCell ref="A5:N5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Протокол НМЦК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2024-09-05T08:09:50Z</cp:lastPrinted>
  <dcterms:created xsi:type="dcterms:W3CDTF">2021-03-25T06:47:34Z</dcterms:created>
  <dcterms:modified xsi:type="dcterms:W3CDTF">2024-09-16T13:39:43Z</dcterms:modified>
</cp:coreProperties>
</file>