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4_РЕГПОРЯДОК 44-ФЗ\!!!! НА РАЗМЕЩЕНИЕ\12. Узловая\"/>
    </mc:Choice>
  </mc:AlternateContent>
  <bookViews>
    <workbookView xWindow="0" yWindow="0" windowWidth="22230" windowHeight="7725"/>
  </bookViews>
  <sheets>
    <sheet name="НМЦК ПИР рем трубы Узловая Симф" sheetId="1" r:id="rId1"/>
    <sheet name="Протокол НМЦК" sheetId="2" r:id="rId2"/>
  </sheets>
  <definedNames>
    <definedName name="_xlnm.Print_Area" localSheetId="0">'НМЦК ПИР рем трубы Узловая Симф'!$B$1:$H$66</definedName>
  </definedNames>
  <calcPr calcId="162913"/>
</workbook>
</file>

<file path=xl/calcChain.xml><?xml version="1.0" encoding="utf-8"?>
<calcChain xmlns="http://schemas.openxmlformats.org/spreadsheetml/2006/main">
  <c r="G15" i="1" l="1"/>
  <c r="H15" i="1" s="1"/>
  <c r="G16" i="1" l="1"/>
  <c r="H16" i="1" s="1"/>
  <c r="G17" i="1"/>
  <c r="H17" i="1" s="1"/>
  <c r="F19" i="1"/>
  <c r="D19" i="1"/>
  <c r="D20" i="1" s="1"/>
  <c r="D21" i="1" s="1"/>
  <c r="G18" i="1" l="1"/>
  <c r="H18" i="1" s="1"/>
  <c r="H19" i="1" s="1"/>
  <c r="F20" i="1"/>
  <c r="F21" i="1" s="1"/>
  <c r="H20" i="1" l="1"/>
  <c r="H21" i="1" s="1"/>
</calcChain>
</file>

<file path=xl/sharedStrings.xml><?xml version="1.0" encoding="utf-8"?>
<sst xmlns="http://schemas.openxmlformats.org/spreadsheetml/2006/main" count="178" uniqueCount="83">
  <si>
    <t>Приложение 2</t>
  </si>
  <si>
    <t>Приказа Минстроя России от 23.12.2019 №841/пр</t>
  </si>
  <si>
    <t>РАСЧЕТ НАЧАЛЬНОЙ (МАКСИМАЛЬНОЙ) ЦЕНЫ КОНТРАКТА</t>
  </si>
  <si>
    <t>Основание для расчета:</t>
  </si>
  <si>
    <t>Наименование работ и затрат</t>
  </si>
  <si>
    <t>Стоимость работ в ценах
на дату утверждения сметной документации на
III квартал 2024г.</t>
  </si>
  <si>
    <t>Индекс фактической инфляции</t>
  </si>
  <si>
    <t>Стоимость работ в
ценах на дату формирования начальной (максимальной) цены контракта 
III квартал 2024г.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</si>
  <si>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</si>
  <si>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</si>
  <si>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</si>
  <si>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НДС (20%)</t>
  </si>
  <si>
    <t>Стоимость с учетом НДС</t>
  </si>
  <si>
    <t>Заказчик</t>
  </si>
  <si>
    <t>Реконструкция дымовой трубы котельной 
г. Симферополь, ул. Узловая, 9 РД</t>
  </si>
  <si>
    <t>Реконструкция дымовой трубы котельной 
г. Симферополь, ул. Узловая, 9 ИИ</t>
  </si>
  <si>
    <t xml:space="preserve">Стоимость государственной экспертизы </t>
  </si>
  <si>
    <t>Продолжительность изысканий - 4 мес.</t>
  </si>
  <si>
    <t>Начало выполнения инженерных изысканий - Сентябрь 2024г.</t>
  </si>
  <si>
    <t>Окончание изысканий - Декабрь 2024г.</t>
  </si>
  <si>
    <t>Продолжительность проектирования - 9 мес.</t>
  </si>
  <si>
    <t>Окончание проектирования - Апрель 2025г.</t>
  </si>
  <si>
    <t>1. Расчет индекса фактической инфляции ИПЦ Росстата</t>
  </si>
  <si>
    <t>инд. 3 кв. 2024 г. на инж.из. / инд. 3 кв. 2024 г. на инж.из.
6.11 / 6.11</t>
  </si>
  <si>
    <t>инд. 3 кв. 2024 г. на пр.раб. / инд. 3 кв. 2024 г. на пр.раб.
6.1 / 6.1</t>
  </si>
  <si>
    <t>2. Расчет индекса прогнозной инфляции для инженерных изысканий</t>
  </si>
  <si>
    <t>Годовой индекс прогнозной инфляции Минэкономразвития России по строке "Инвестиции в основной капитал"</t>
  </si>
  <si>
    <t>на 2024г.</t>
  </si>
  <si>
    <t>Ежемесячный прогнозный индекс</t>
  </si>
  <si>
    <t>1.053^1/12</t>
  </si>
  <si>
    <t>1.0043^1</t>
  </si>
  <si>
    <t>Индекс-дефлятор на Декабрь 2024г.</t>
  </si>
  <si>
    <t>1.0043^4</t>
  </si>
  <si>
    <t>Итого индекс прогнозной инфляции</t>
  </si>
  <si>
    <t>(1.0043+1.0173)/2</t>
  </si>
  <si>
    <t>Расчет индекса прогнозной инфляции для проектной документации</t>
  </si>
  <si>
    <t>Доля сметной стоимости, подлежащая выполнению подрядчиком в 2024г. (5мес./ 9мес.)</t>
  </si>
  <si>
    <t>Доля сметной стоимости, подлежащая выполнению подрядчиком в 2025г. (4мес./ 9мес.)</t>
  </si>
  <si>
    <t>на 2025г.</t>
  </si>
  <si>
    <t>1.048^1/12</t>
  </si>
  <si>
    <t>К на 2024г.</t>
  </si>
  <si>
    <t>(1.0305+1.0483)/2</t>
  </si>
  <si>
    <t>1.0043^7</t>
  </si>
  <si>
    <t>1.0043^11</t>
  </si>
  <si>
    <t>К на 2025г.</t>
  </si>
  <si>
    <t>1.0394*(1.0039+1.0157)/2</t>
  </si>
  <si>
    <t>Индекс-дефлятор на Январь 2025г.</t>
  </si>
  <si>
    <t>1.0039</t>
  </si>
  <si>
    <t>Индекс-дефлятор на Апрель 2025г.</t>
  </si>
  <si>
    <t>1.0039^4</t>
  </si>
  <si>
    <t>0.5556*1.0394+0.4444*1.0586</t>
  </si>
  <si>
    <t>Реконструкция дымовой трубы котельной 
г. Симферополь, ул. Узловая, 9 ПД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</si>
  <si>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</si>
  <si>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</si>
  <si>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Начальная максимальная цена контракта устанавливается равной сумме лимитов бюджетных обязательств 4 185 000.00 рублей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</si>
  <si>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4 185 000.00 руб. (четыре  миллиона сто восемьдесят пять тысяч рублей,00 коп.).</t>
    </r>
  </si>
  <si>
    <t>Приложение № 1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</si>
  <si>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</si>
  <si>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</si>
  <si>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</si>
  <si>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</si>
  <si>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</si>
  <si>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>Выполнение проектно-изыскательских работ, получение положительного заключения экспертизы проектной документации и инженерных изысканий</t>
  </si>
  <si>
    <t/>
  </si>
  <si>
    <t>Приложение:
Расчет начальной (максимальной цены контракта).
Заказчик:</t>
  </si>
  <si>
    <t xml:space="preserve">     Заказчик:</t>
  </si>
  <si>
    <t xml:space="preserve"> Начальник управления капитального строительства и имущественно-земельных отношений ГУП РК «Крымтеплокоммунэнерго»          ГУП РК «Крымтеплокоммунэнерго </t>
  </si>
  <si>
    <t>___________________________Плющаков Е.Ю.</t>
  </si>
  <si>
    <t>[ подпись</t>
  </si>
  <si>
    <t>(инициалы, фамилия)]</t>
  </si>
  <si>
    <t>при осуществлении закупки по подготовке проектной документации и выполнению инженерных изысканий по объекту: Реконструкция дымовой трубы котельной ГУП РК "Крымтеплокоммунэнерго" расположенной по адресу: Республика Крым, г. Симферополь, ул. Узловая, 9</t>
  </si>
  <si>
    <t>4 185 000.00 руб. (четыре  миллиона сто восемьдесят пять тысяч рублей,00 коп.).</t>
  </si>
  <si>
    <t>1.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
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</si>
  <si>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 xml:space="preserve">3. Техническое задание. </t>
  </si>
  <si>
    <t>4. План капитального ремонта Республики Крым в рамках реализации мероприятий государственных программ Республики Крым, утвержденный распоряжением Совета министров Республики Крым от 5 декабря 2023 года № 2181-р</t>
  </si>
  <si>
    <t>5. Начальная (максимальная) цена контракта определена и обоснована посредством применения проектно-сметного метода с использованием ГСН «Справочник базовых цен на проектные работы в строительстве «Коммунальные инженерные сети и сооружения»</t>
  </si>
  <si>
    <t>2. Продолжительность проектирования - 9 мес. (в том числе с учетом получения положительного заключения государственной экспертизы ).</t>
  </si>
  <si>
    <t>Начало выполнения проектных работ - Сентябрь 2024г.</t>
  </si>
  <si>
    <t>6.  Дата подготовки НМЦК 30.08.2024г.</t>
  </si>
  <si>
    <t>Уровень цен утвержденной сметы - 3кв. 2024 г. (Август)</t>
  </si>
  <si>
    <t>Дата формирования НМЦК - Август 2024г.</t>
  </si>
  <si>
    <t>Индекс-дефлятор на Август 2024г.</t>
  </si>
  <si>
    <t xml:space="preserve">Выполнение инженерных изысканий и осуществление подготовки проектной и рабочей документации по объекту «Реконструкция дымовой трубы котельной ГУП РК "Крымтеплокоммунэнерго" расположенной по адресу: Республика Крым, г. Симферополь, ул. Узловая, 9».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</si>
</sst>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0"/>
  </numFmts>
  <fonts count="23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8"/>
      <color rgb="FF000000"/>
      <name val="Arial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80000"/>
      <name val="Times New Roman CYR"/>
      <charset val="204"/>
    </font>
    <font>
      <sz val="14"/>
      <color theme="1"/>
      <name val="Times New Roman"/>
      <family val="1"/>
      <charset val="204"/>
    </font>
    <font>
      <sz val="14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10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top"/>
    </xf>
    <xf numFmtId="4" fontId="8" fillId="0" borderId="7" xfId="0" applyNumberFormat="1" applyFont="1" applyFill="1" applyBorder="1" applyAlignment="1" applyProtection="1">
      <alignment horizontal="center" vertical="top"/>
    </xf>
    <xf numFmtId="0" fontId="10" fillId="0" borderId="7" xfId="1" applyNumberFormat="1" applyFont="1" applyBorder="1" applyAlignment="1">
      <alignment horizontal="left" vertical="top"/>
    </xf>
    <xf numFmtId="0" fontId="10" fillId="0" borderId="7" xfId="1" applyNumberFormat="1" applyFont="1" applyBorder="1" applyAlignment="1">
      <alignment horizontal="left" vertical="top" wrapText="1"/>
    </xf>
    <xf numFmtId="0" fontId="10" fillId="0" borderId="7" xfId="1" applyNumberFormat="1" applyFont="1" applyBorder="1" applyAlignment="1">
      <alignment horizontal="left" vertical="top"/>
    </xf>
    <xf numFmtId="164" fontId="10" fillId="0" borderId="7" xfId="1" applyNumberFormat="1" applyFont="1" applyBorder="1" applyAlignment="1">
      <alignment horizontal="left" vertical="top"/>
    </xf>
    <xf numFmtId="0" fontId="11" fillId="0" borderId="7" xfId="1" applyNumberFormat="1" applyFont="1" applyBorder="1" applyAlignment="1">
      <alignment horizontal="left" vertical="top" wrapText="1"/>
    </xf>
    <xf numFmtId="0" fontId="11" fillId="0" borderId="7" xfId="1" applyNumberFormat="1" applyFont="1" applyBorder="1" applyAlignment="1">
      <alignment horizontal="left" vertical="top"/>
    </xf>
    <xf numFmtId="165" fontId="2" fillId="0" borderId="7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vertical="top" wrapText="1"/>
    </xf>
    <xf numFmtId="0" fontId="19" fillId="3" borderId="0" xfId="0" applyFont="1" applyFill="1" applyBorder="1" applyAlignment="1" applyProtection="1">
      <alignment vertical="top" wrapText="1" readingOrder="1"/>
    </xf>
    <xf numFmtId="0" fontId="13" fillId="2" borderId="0" xfId="0" applyFont="1" applyFill="1" applyAlignment="1"/>
    <xf numFmtId="0" fontId="10" fillId="0" borderId="13" xfId="1" applyNumberFormat="1" applyFont="1" applyBorder="1" applyAlignment="1">
      <alignment horizontal="left" vertical="top" wrapText="1"/>
    </xf>
    <xf numFmtId="0" fontId="10" fillId="0" borderId="12" xfId="1" applyNumberFormat="1" applyFont="1" applyBorder="1" applyAlignment="1">
      <alignment horizontal="left" vertical="top" wrapText="1"/>
    </xf>
    <xf numFmtId="0" fontId="10" fillId="0" borderId="14" xfId="1" applyNumberFormat="1" applyFont="1" applyBorder="1" applyAlignment="1">
      <alignment horizontal="left" vertical="top" wrapText="1"/>
    </xf>
    <xf numFmtId="49" fontId="10" fillId="0" borderId="13" xfId="1" applyNumberFormat="1" applyFont="1" applyBorder="1" applyAlignment="1">
      <alignment horizontal="left" vertical="top" wrapText="1"/>
    </xf>
    <xf numFmtId="49" fontId="10" fillId="0" borderId="12" xfId="1" applyNumberFormat="1" applyFont="1" applyBorder="1" applyAlignment="1">
      <alignment horizontal="left" vertical="top" wrapText="1"/>
    </xf>
    <xf numFmtId="49" fontId="10" fillId="0" borderId="14" xfId="1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3" fillId="0" borderId="0" xfId="0" applyFont="1" applyAlignment="1">
      <alignment horizontal="left"/>
    </xf>
    <xf numFmtId="49" fontId="11" fillId="0" borderId="13" xfId="1" applyNumberFormat="1" applyFont="1" applyBorder="1" applyAlignment="1">
      <alignment horizontal="left" vertical="top" wrapText="1"/>
    </xf>
    <xf numFmtId="49" fontId="11" fillId="0" borderId="12" xfId="1" applyNumberFormat="1" applyFont="1" applyBorder="1" applyAlignment="1">
      <alignment horizontal="left" vertical="top" wrapText="1"/>
    </xf>
    <xf numFmtId="49" fontId="11" fillId="0" borderId="14" xfId="1" applyNumberFormat="1" applyFont="1" applyBorder="1" applyAlignment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5" fillId="0" borderId="8" xfId="0" applyNumberFormat="1" applyFont="1" applyFill="1" applyBorder="1" applyAlignment="1" applyProtection="1">
      <alignment horizontal="left" vertical="top"/>
    </xf>
    <xf numFmtId="0" fontId="5" fillId="0" borderId="9" xfId="0" applyNumberFormat="1" applyFont="1" applyFill="1" applyBorder="1" applyAlignment="1" applyProtection="1">
      <alignment horizontal="left" vertical="top"/>
    </xf>
    <xf numFmtId="0" fontId="11" fillId="0" borderId="13" xfId="1" applyNumberFormat="1" applyFont="1" applyBorder="1" applyAlignment="1">
      <alignment horizontal="left" vertical="top" wrapText="1"/>
    </xf>
    <xf numFmtId="0" fontId="11" fillId="0" borderId="12" xfId="1" applyNumberFormat="1" applyFont="1" applyBorder="1" applyAlignment="1">
      <alignment horizontal="left" vertical="top" wrapText="1"/>
    </xf>
    <xf numFmtId="0" fontId="11" fillId="0" borderId="14" xfId="1" applyNumberFormat="1" applyFont="1" applyBorder="1" applyAlignment="1">
      <alignment horizontal="left" vertical="top" wrapText="1"/>
    </xf>
    <xf numFmtId="0" fontId="7" fillId="0" borderId="22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22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2" fillId="0" borderId="21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10" fillId="0" borderId="17" xfId="1" applyNumberFormat="1" applyFont="1" applyBorder="1" applyAlignment="1">
      <alignment horizontal="left" vertical="top" wrapText="1"/>
    </xf>
    <xf numFmtId="0" fontId="10" fillId="0" borderId="0" xfId="1" applyNumberFormat="1" applyFont="1" applyAlignment="1">
      <alignment horizontal="left" vertical="top" wrapText="1"/>
    </xf>
    <xf numFmtId="0" fontId="10" fillId="0" borderId="0" xfId="1" applyNumberFormat="1" applyFont="1" applyAlignment="1">
      <alignment horizontal="left" vertical="top"/>
    </xf>
    <xf numFmtId="0" fontId="10" fillId="0" borderId="23" xfId="1" applyNumberFormat="1" applyFont="1" applyBorder="1" applyAlignment="1">
      <alignment horizontal="left" vertical="top" wrapText="1"/>
    </xf>
    <xf numFmtId="0" fontId="13" fillId="2" borderId="0" xfId="0" applyFont="1" applyFill="1" applyAlignment="1">
      <alignment horizontal="left"/>
    </xf>
    <xf numFmtId="0" fontId="15" fillId="3" borderId="16" xfId="0" applyFont="1" applyFill="1" applyBorder="1" applyAlignment="1" applyProtection="1">
      <alignment horizontal="center" vertical="top" wrapText="1" readingOrder="1"/>
    </xf>
    <xf numFmtId="0" fontId="15" fillId="3" borderId="0" xfId="0" applyFont="1" applyFill="1" applyBorder="1" applyAlignment="1" applyProtection="1">
      <alignment horizontal="right" vertical="top" wrapText="1" readingOrder="1"/>
    </xf>
    <xf numFmtId="0" fontId="22" fillId="0" borderId="0" xfId="0" applyFont="1" applyAlignment="1">
      <alignment horizontal="center" vertical="top" wrapText="1"/>
    </xf>
    <xf numFmtId="0" fontId="16" fillId="0" borderId="0" xfId="0" applyFont="1" applyAlignment="1">
      <alignment wrapText="1"/>
    </xf>
    <xf numFmtId="0" fontId="17" fillId="3" borderId="15" xfId="0" applyFont="1" applyFill="1" applyBorder="1" applyAlignment="1" applyProtection="1">
      <alignment horizontal="left" vertical="top" wrapText="1" readingOrder="1"/>
    </xf>
    <xf numFmtId="0" fontId="20" fillId="3" borderId="16" xfId="0" applyFont="1" applyFill="1" applyBorder="1" applyAlignment="1" applyProtection="1">
      <alignment horizontal="right" vertical="top" wrapText="1" readingOrder="1"/>
    </xf>
    <xf numFmtId="0" fontId="20" fillId="3" borderId="16" xfId="0" applyFont="1" applyFill="1" applyBorder="1" applyAlignment="1" applyProtection="1">
      <alignment horizontal="left" vertical="top" wrapText="1" readingOrder="1"/>
    </xf>
    <xf numFmtId="0" fontId="18" fillId="3" borderId="0" xfId="0" applyFont="1" applyFill="1" applyBorder="1" applyAlignment="1" applyProtection="1">
      <alignment horizontal="left" vertical="top" wrapText="1" readingOrder="1"/>
    </xf>
    <xf numFmtId="0" fontId="18" fillId="3" borderId="15" xfId="0" applyFont="1" applyFill="1" applyBorder="1" applyAlignment="1" applyProtection="1">
      <alignment horizontal="left" vertical="top" wrapText="1" readingOrder="1"/>
    </xf>
    <xf numFmtId="0" fontId="19" fillId="3" borderId="0" xfId="0" applyFont="1" applyFill="1" applyBorder="1" applyAlignment="1" applyProtection="1">
      <alignment horizontal="center" wrapText="1" readingOrder="1"/>
    </xf>
    <xf numFmtId="0" fontId="16" fillId="0" borderId="11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1080800</xdr:colOff>
      <xdr:row>58</xdr:row>
      <xdr:rowOff>0</xdr:rowOff>
    </xdr:from>
    <xdr:to>
      <xdr:col>5</xdr:col>
      <xdr:colOff>781050</xdr:colOff>
      <xdr:row>59</xdr:row>
      <xdr:rowOff>176646</xdr:rowOff>
    </xdr:to>
    <xdr:sp macro="" textlink="">
      <xdr:nvSpPr>
        <xdr:cNvPr id="2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3109625" y="15392400"/>
          <a:ext cx="1957675" cy="36714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4"/>
  <sheetViews>
    <sheetView tabSelected="1" view="pageBreakPreview" topLeftCell="A43" zoomScaleNormal="100" zoomScaleSheetLayoutView="100" workbookViewId="0">
      <selection activeCell="E67" sqref="E67"/>
    </sheetView>
  </sheetViews>
  <sheetFormatPr defaultColWidth="9.140625" defaultRowHeight="12.75" customHeight="1" x14ac:dyDescent="0.2"/>
  <cols>
    <col min="1" max="1" width="9.140625" style="1"/>
    <col min="2" max="2" width="4.5703125" style="1" customWidth="1"/>
    <col min="3" max="3" width="58.42578125" style="1" customWidth="1"/>
    <col min="4" max="4" width="19.7109375" style="1" customWidth="1"/>
    <col min="5" max="5" width="14.140625" style="1" customWidth="1"/>
    <col min="6" max="6" width="17.7109375" style="1" customWidth="1"/>
    <col min="7" max="7" width="14.140625" style="1" customWidth="1"/>
    <col min="8" max="8" width="20.85546875" style="1" customWidth="1"/>
    <col min="9" max="16384" width="9.140625" style="1"/>
  </cols>
  <sheetData>
    <row r="1" spans="2:8" customFormat="1" ht="15" x14ac:dyDescent="0.25">
      <c r="B1" s="2"/>
      <c r="C1" s="2"/>
      <c r="D1" s="2"/>
      <c r="E1" s="2"/>
      <c r="F1" s="2"/>
      <c r="G1" s="2"/>
      <c r="H1" s="3" t="s">
        <v>0</v>
      </c>
    </row>
    <row r="2" spans="2:8" customFormat="1" ht="15" x14ac:dyDescent="0.25">
      <c r="B2" s="2"/>
      <c r="C2" s="2"/>
      <c r="D2" s="2"/>
      <c r="E2" s="2"/>
      <c r="F2" s="2"/>
      <c r="G2" s="2"/>
      <c r="H2" s="3" t="s">
        <v>1</v>
      </c>
    </row>
    <row r="3" spans="2:8" customFormat="1" ht="15" x14ac:dyDescent="0.25">
      <c r="B3" s="2"/>
      <c r="C3" s="2"/>
      <c r="D3" s="2"/>
      <c r="E3" s="2"/>
      <c r="F3" s="2"/>
      <c r="G3" s="2"/>
      <c r="H3" s="3"/>
    </row>
    <row r="4" spans="2:8" customFormat="1" ht="30.75" customHeight="1" x14ac:dyDescent="0.25">
      <c r="B4" s="2"/>
      <c r="C4" s="59" t="s">
        <v>2</v>
      </c>
      <c r="D4" s="59"/>
      <c r="E4" s="59"/>
      <c r="F4" s="59"/>
      <c r="G4" s="59"/>
      <c r="H4" s="59"/>
    </row>
    <row r="5" spans="2:8" customFormat="1" ht="63.75" customHeight="1" x14ac:dyDescent="0.25">
      <c r="B5" s="2"/>
      <c r="C5" s="60" t="s">
        <v>82</v>
      </c>
      <c r="D5" s="61"/>
      <c r="E5" s="61"/>
      <c r="F5" s="61"/>
      <c r="G5" s="61"/>
      <c r="H5" s="61"/>
    </row>
    <row r="6" spans="2:8" customFormat="1" ht="15" customHeight="1" x14ac:dyDescent="0.25">
      <c r="B6" s="4" t="s">
        <v>3</v>
      </c>
      <c r="C6" s="5"/>
      <c r="D6" s="6"/>
      <c r="E6" s="6"/>
      <c r="F6" s="6"/>
      <c r="G6" s="6"/>
      <c r="H6" s="6"/>
    </row>
    <row r="7" spans="2:8" customFormat="1" ht="78" customHeight="1" x14ac:dyDescent="0.25">
      <c r="B7" s="65" t="s">
        <v>72</v>
      </c>
      <c r="C7" s="66"/>
      <c r="D7" s="66"/>
      <c r="E7" s="66"/>
      <c r="F7" s="66"/>
      <c r="G7" s="66"/>
      <c r="H7" s="14"/>
    </row>
    <row r="8" spans="2:8" customFormat="1" ht="21.75" customHeight="1" x14ac:dyDescent="0.25">
      <c r="B8" s="65" t="s">
        <v>76</v>
      </c>
      <c r="C8" s="65"/>
      <c r="D8" s="65"/>
      <c r="E8" s="65"/>
      <c r="F8" s="65"/>
      <c r="G8" s="65"/>
      <c r="H8" s="14"/>
    </row>
    <row r="9" spans="2:8" customFormat="1" ht="22.5" customHeight="1" thickBot="1" x14ac:dyDescent="0.3">
      <c r="B9" s="64" t="s">
        <v>73</v>
      </c>
      <c r="C9" s="64"/>
      <c r="D9" s="64"/>
      <c r="E9" s="64"/>
      <c r="F9" s="64"/>
      <c r="G9" s="64"/>
      <c r="H9" s="5"/>
    </row>
    <row r="10" spans="2:8" customFormat="1" ht="32.25" customHeight="1" thickBot="1" x14ac:dyDescent="0.3">
      <c r="B10" s="67" t="s">
        <v>74</v>
      </c>
      <c r="C10" s="67"/>
      <c r="D10" s="67"/>
      <c r="E10" s="67"/>
      <c r="F10" s="67"/>
      <c r="G10" s="67"/>
      <c r="H10" s="5"/>
    </row>
    <row r="11" spans="2:8" customFormat="1" ht="27.75" customHeight="1" thickBot="1" x14ac:dyDescent="0.3">
      <c r="B11" s="67" t="s">
        <v>75</v>
      </c>
      <c r="C11" s="67"/>
      <c r="D11" s="67"/>
      <c r="E11" s="67"/>
      <c r="F11" s="67"/>
      <c r="G11" s="67"/>
      <c r="H11" s="5"/>
    </row>
    <row r="12" spans="2:8" customFormat="1" ht="16.5" customHeight="1" thickBot="1" x14ac:dyDescent="0.3">
      <c r="B12" s="67" t="s">
        <v>78</v>
      </c>
      <c r="C12" s="67"/>
      <c r="D12" s="67"/>
      <c r="E12" s="67"/>
      <c r="F12" s="67"/>
      <c r="G12" s="67"/>
      <c r="H12" s="5"/>
    </row>
    <row r="13" spans="2:8" customFormat="1" ht="99" customHeight="1" thickBot="1" x14ac:dyDescent="0.3">
      <c r="B13" s="62" t="s">
        <v>4</v>
      </c>
      <c r="C13" s="63"/>
      <c r="D13" s="17" t="s">
        <v>5</v>
      </c>
      <c r="E13" s="17" t="s">
        <v>6</v>
      </c>
      <c r="F13" s="17" t="s">
        <v>7</v>
      </c>
      <c r="G13" s="17" t="s">
        <v>8</v>
      </c>
      <c r="H13" s="7" t="s">
        <v>9</v>
      </c>
    </row>
    <row r="14" spans="2:8" customFormat="1" ht="15" customHeight="1" x14ac:dyDescent="0.25">
      <c r="B14" s="57">
        <v>1</v>
      </c>
      <c r="C14" s="58"/>
      <c r="D14" s="16">
        <v>2</v>
      </c>
      <c r="E14" s="16">
        <v>3</v>
      </c>
      <c r="F14" s="16">
        <v>4</v>
      </c>
      <c r="G14" s="16">
        <v>5</v>
      </c>
      <c r="H14" s="8">
        <v>6</v>
      </c>
    </row>
    <row r="15" spans="2:8" customFormat="1" ht="29.25" customHeight="1" x14ac:dyDescent="0.25">
      <c r="B15" s="51" t="s">
        <v>51</v>
      </c>
      <c r="C15" s="52"/>
      <c r="D15" s="18">
        <v>1472000</v>
      </c>
      <c r="E15" s="18">
        <v>1</v>
      </c>
      <c r="F15" s="18">
        <v>1472000</v>
      </c>
      <c r="G15" s="26">
        <f>H58</f>
        <v>1.0479000000000001</v>
      </c>
      <c r="H15" s="18">
        <f t="shared" ref="H15:H16" si="0">G15*F15</f>
        <v>1542508.8</v>
      </c>
    </row>
    <row r="16" spans="2:8" customFormat="1" ht="29.25" customHeight="1" x14ac:dyDescent="0.25">
      <c r="B16" s="53" t="s">
        <v>14</v>
      </c>
      <c r="C16" s="54"/>
      <c r="D16" s="18">
        <v>2208000</v>
      </c>
      <c r="E16" s="18">
        <v>1</v>
      </c>
      <c r="F16" s="18">
        <v>2208000</v>
      </c>
      <c r="G16" s="26">
        <f>G15</f>
        <v>1.0479000000000001</v>
      </c>
      <c r="H16" s="18">
        <f t="shared" si="0"/>
        <v>2313763.2000000002</v>
      </c>
    </row>
    <row r="17" spans="2:10" customFormat="1" ht="29.25" customHeight="1" x14ac:dyDescent="0.25">
      <c r="B17" s="55" t="s">
        <v>15</v>
      </c>
      <c r="C17" s="56"/>
      <c r="D17" s="18">
        <v>312530</v>
      </c>
      <c r="E17" s="18">
        <v>1</v>
      </c>
      <c r="F17" s="18">
        <v>312530</v>
      </c>
      <c r="G17" s="26">
        <f>H42</f>
        <v>1.0107999999999999</v>
      </c>
      <c r="H17" s="18">
        <f>G17*F17</f>
        <v>315905.32399999996</v>
      </c>
    </row>
    <row r="18" spans="2:10" customFormat="1" ht="16.5" customHeight="1" x14ac:dyDescent="0.25">
      <c r="B18" s="55" t="s">
        <v>16</v>
      </c>
      <c r="C18" s="56"/>
      <c r="D18" s="18">
        <v>594025</v>
      </c>
      <c r="E18" s="18">
        <v>1</v>
      </c>
      <c r="F18" s="18">
        <v>594025</v>
      </c>
      <c r="G18" s="26">
        <f>G16</f>
        <v>1.0479000000000001</v>
      </c>
      <c r="H18" s="18">
        <f>G18*F18</f>
        <v>622478.79749999999</v>
      </c>
      <c r="J18" s="19"/>
    </row>
    <row r="19" spans="2:10" customFormat="1" ht="18" customHeight="1" x14ac:dyDescent="0.25">
      <c r="B19" s="44" t="s">
        <v>10</v>
      </c>
      <c r="C19" s="45"/>
      <c r="D19" s="18">
        <f>SUM(D14:D18)</f>
        <v>4586557</v>
      </c>
      <c r="E19" s="15"/>
      <c r="F19" s="18">
        <f>SUM(F14:F18)</f>
        <v>4586559</v>
      </c>
      <c r="G19" s="15"/>
      <c r="H19" s="18">
        <f>SUM(H14:H18)</f>
        <v>4794662.1215000004</v>
      </c>
    </row>
    <row r="20" spans="2:10" customFormat="1" ht="16.5" customHeight="1" x14ac:dyDescent="0.25">
      <c r="B20" s="44" t="s">
        <v>11</v>
      </c>
      <c r="C20" s="45"/>
      <c r="D20" s="18">
        <f>ROUND((D19) * 20 / 100 * 1,2)</f>
        <v>917311.4</v>
      </c>
      <c r="E20" s="15"/>
      <c r="F20" s="18">
        <f>ROUND((F19) * 20 / 100 * 1,2)</f>
        <v>917311.8</v>
      </c>
      <c r="G20" s="15"/>
      <c r="H20" s="18">
        <f>ROUND((H19) * 20 / 100 * 1,2)</f>
        <v>958932.42</v>
      </c>
    </row>
    <row r="21" spans="2:10" customFormat="1" ht="21.75" customHeight="1" thickBot="1" x14ac:dyDescent="0.3">
      <c r="B21" s="46" t="s">
        <v>12</v>
      </c>
      <c r="C21" s="47"/>
      <c r="D21" s="19">
        <f>D19+D20</f>
        <v>5503868.4000000004</v>
      </c>
      <c r="E21" s="15"/>
      <c r="F21" s="19">
        <f>F19+F20</f>
        <v>5503870.7999999998</v>
      </c>
      <c r="G21" s="15"/>
      <c r="H21" s="19">
        <f>H19+H20</f>
        <v>5753594.5415000003</v>
      </c>
    </row>
    <row r="22" spans="2:10" customFormat="1" ht="15" customHeight="1" x14ac:dyDescent="0.25">
      <c r="B22" s="9"/>
      <c r="C22" s="9"/>
      <c r="D22" s="10"/>
      <c r="E22" s="10"/>
      <c r="F22" s="10"/>
      <c r="G22" s="10"/>
      <c r="H22" s="10"/>
    </row>
    <row r="23" spans="2:10" customFormat="1" ht="15" customHeight="1" x14ac:dyDescent="0.25">
      <c r="B23" s="2"/>
      <c r="C23" s="31" t="s">
        <v>17</v>
      </c>
      <c r="D23" s="32"/>
      <c r="E23" s="32"/>
      <c r="F23" s="32"/>
      <c r="G23" s="32"/>
      <c r="H23" s="33"/>
    </row>
    <row r="24" spans="2:10" customFormat="1" ht="15" customHeight="1" x14ac:dyDescent="0.25">
      <c r="B24" s="2"/>
      <c r="C24" s="31" t="s">
        <v>18</v>
      </c>
      <c r="D24" s="32"/>
      <c r="E24" s="32"/>
      <c r="F24" s="32"/>
      <c r="G24" s="32"/>
      <c r="H24" s="33"/>
    </row>
    <row r="25" spans="2:10" customFormat="1" ht="15" customHeight="1" x14ac:dyDescent="0.25">
      <c r="B25" s="2"/>
      <c r="C25" s="31" t="s">
        <v>19</v>
      </c>
      <c r="D25" s="32"/>
      <c r="E25" s="32"/>
      <c r="F25" s="32"/>
      <c r="G25" s="32"/>
      <c r="H25" s="33"/>
    </row>
    <row r="26" spans="2:10" customFormat="1" ht="15" customHeight="1" x14ac:dyDescent="0.25">
      <c r="B26" s="2"/>
      <c r="C26" s="31" t="s">
        <v>20</v>
      </c>
      <c r="D26" s="32"/>
      <c r="E26" s="32"/>
      <c r="F26" s="32"/>
      <c r="G26" s="32"/>
      <c r="H26" s="33"/>
    </row>
    <row r="27" spans="2:10" customFormat="1" ht="15" customHeight="1" x14ac:dyDescent="0.25">
      <c r="B27" s="2"/>
      <c r="C27" s="31" t="s">
        <v>77</v>
      </c>
      <c r="D27" s="32"/>
      <c r="E27" s="32"/>
      <c r="F27" s="32"/>
      <c r="G27" s="32"/>
      <c r="H27" s="33"/>
    </row>
    <row r="28" spans="2:10" customFormat="1" ht="15" customHeight="1" x14ac:dyDescent="0.25">
      <c r="B28" s="2"/>
      <c r="C28" s="31" t="s">
        <v>21</v>
      </c>
      <c r="D28" s="32"/>
      <c r="E28" s="32"/>
      <c r="F28" s="32"/>
      <c r="G28" s="32"/>
      <c r="H28" s="33"/>
    </row>
    <row r="29" spans="2:10" customFormat="1" ht="15" customHeight="1" x14ac:dyDescent="0.25">
      <c r="B29" s="2"/>
      <c r="C29" s="31" t="s">
        <v>79</v>
      </c>
      <c r="D29" s="32"/>
      <c r="E29" s="32"/>
      <c r="F29" s="32"/>
      <c r="G29" s="32"/>
      <c r="H29" s="33"/>
    </row>
    <row r="30" spans="2:10" customFormat="1" ht="15" customHeight="1" x14ac:dyDescent="0.25">
      <c r="B30" s="2"/>
      <c r="C30" s="31" t="s">
        <v>80</v>
      </c>
      <c r="D30" s="32"/>
      <c r="E30" s="32"/>
      <c r="F30" s="32"/>
      <c r="G30" s="32"/>
      <c r="H30" s="33"/>
    </row>
    <row r="31" spans="2:10" customFormat="1" ht="15" customHeight="1" x14ac:dyDescent="0.25">
      <c r="B31" s="2"/>
      <c r="C31" s="48" t="s">
        <v>22</v>
      </c>
      <c r="D31" s="49"/>
      <c r="E31" s="49"/>
      <c r="F31" s="49"/>
      <c r="G31" s="49"/>
      <c r="H31" s="50"/>
    </row>
    <row r="32" spans="2:10" customFormat="1" ht="15" customHeight="1" x14ac:dyDescent="0.25">
      <c r="B32" s="2"/>
      <c r="C32" s="31" t="s">
        <v>23</v>
      </c>
      <c r="D32" s="32"/>
      <c r="E32" s="32"/>
      <c r="F32" s="32"/>
      <c r="G32" s="33"/>
      <c r="H32" s="20">
        <v>1</v>
      </c>
    </row>
    <row r="33" spans="2:8" customFormat="1" ht="15" customHeight="1" x14ac:dyDescent="0.25">
      <c r="B33" s="2"/>
      <c r="C33" s="31" t="s">
        <v>24</v>
      </c>
      <c r="D33" s="32"/>
      <c r="E33" s="32"/>
      <c r="F33" s="32"/>
      <c r="G33" s="33"/>
      <c r="H33" s="20">
        <v>1</v>
      </c>
    </row>
    <row r="34" spans="2:8" customFormat="1" ht="15" customHeight="1" x14ac:dyDescent="0.25">
      <c r="B34" s="2"/>
      <c r="C34" s="2"/>
      <c r="D34" s="11"/>
      <c r="E34" s="11"/>
      <c r="F34" s="11"/>
      <c r="G34" s="11"/>
      <c r="H34" s="11"/>
    </row>
    <row r="35" spans="2:8" customFormat="1" ht="15" customHeight="1" x14ac:dyDescent="0.25">
      <c r="B35" s="4"/>
      <c r="C35" s="48" t="s">
        <v>25</v>
      </c>
      <c r="D35" s="49"/>
      <c r="E35" s="49"/>
      <c r="F35" s="49"/>
      <c r="G35" s="49"/>
      <c r="H35" s="50"/>
    </row>
    <row r="36" spans="2:8" customFormat="1" ht="15" customHeight="1" x14ac:dyDescent="0.25">
      <c r="B36" s="4"/>
      <c r="C36" s="31" t="s">
        <v>26</v>
      </c>
      <c r="D36" s="32"/>
      <c r="E36" s="32"/>
      <c r="F36" s="32"/>
      <c r="G36" s="32"/>
      <c r="H36" s="33"/>
    </row>
    <row r="37" spans="2:8" customFormat="1" ht="15" customHeight="1" x14ac:dyDescent="0.25">
      <c r="B37" s="4"/>
      <c r="C37" s="31" t="s">
        <v>27</v>
      </c>
      <c r="D37" s="32"/>
      <c r="E37" s="32"/>
      <c r="F37" s="32"/>
      <c r="G37" s="33"/>
      <c r="H37" s="22">
        <v>1.0529999999999999</v>
      </c>
    </row>
    <row r="38" spans="2:8" customFormat="1" ht="15" customHeight="1" x14ac:dyDescent="0.25">
      <c r="B38" s="4"/>
      <c r="C38" s="31" t="s">
        <v>28</v>
      </c>
      <c r="D38" s="32"/>
      <c r="E38" s="32"/>
      <c r="F38" s="32"/>
      <c r="G38" s="33"/>
      <c r="H38" s="23"/>
    </row>
    <row r="39" spans="2:8" customFormat="1" ht="15" customHeight="1" x14ac:dyDescent="0.25">
      <c r="B39" s="4"/>
      <c r="C39" s="21" t="s">
        <v>27</v>
      </c>
      <c r="D39" s="34" t="s">
        <v>29</v>
      </c>
      <c r="E39" s="35"/>
      <c r="F39" s="35"/>
      <c r="G39" s="36"/>
      <c r="H39" s="22">
        <v>1.0043</v>
      </c>
    </row>
    <row r="40" spans="2:8" customFormat="1" ht="15" customHeight="1" x14ac:dyDescent="0.25">
      <c r="B40" s="4"/>
      <c r="C40" s="21" t="s">
        <v>81</v>
      </c>
      <c r="D40" s="34" t="s">
        <v>30</v>
      </c>
      <c r="E40" s="35"/>
      <c r="F40" s="35"/>
      <c r="G40" s="36"/>
      <c r="H40" s="22">
        <v>1.0043</v>
      </c>
    </row>
    <row r="41" spans="2:8" customFormat="1" ht="15" customHeight="1" x14ac:dyDescent="0.25">
      <c r="B41" s="4"/>
      <c r="C41" s="21" t="s">
        <v>31</v>
      </c>
      <c r="D41" s="34" t="s">
        <v>32</v>
      </c>
      <c r="E41" s="35"/>
      <c r="F41" s="35"/>
      <c r="G41" s="36"/>
      <c r="H41" s="22">
        <v>1.0173000000000001</v>
      </c>
    </row>
    <row r="42" spans="2:8" customFormat="1" ht="15" customHeight="1" x14ac:dyDescent="0.25">
      <c r="B42" s="4"/>
      <c r="C42" s="24" t="s">
        <v>33</v>
      </c>
      <c r="D42" s="41" t="s">
        <v>34</v>
      </c>
      <c r="E42" s="42"/>
      <c r="F42" s="42"/>
      <c r="G42" s="43"/>
      <c r="H42" s="25">
        <v>1.0107999999999999</v>
      </c>
    </row>
    <row r="43" spans="2:8" customFormat="1" ht="15" customHeight="1" x14ac:dyDescent="0.25">
      <c r="B43" s="4"/>
      <c r="C43" s="48" t="s">
        <v>35</v>
      </c>
      <c r="D43" s="49"/>
      <c r="E43" s="49"/>
      <c r="F43" s="49"/>
      <c r="G43" s="49"/>
      <c r="H43" s="50"/>
    </row>
    <row r="44" spans="2:8" customFormat="1" ht="15" customHeight="1" x14ac:dyDescent="0.25">
      <c r="B44" s="4"/>
      <c r="C44" s="31" t="s">
        <v>36</v>
      </c>
      <c r="D44" s="32"/>
      <c r="E44" s="32"/>
      <c r="F44" s="32"/>
      <c r="G44" s="33"/>
      <c r="H44" s="22">
        <v>0.55559999999999998</v>
      </c>
    </row>
    <row r="45" spans="2:8" customFormat="1" ht="15" customHeight="1" x14ac:dyDescent="0.25">
      <c r="B45" s="4"/>
      <c r="C45" s="31" t="s">
        <v>37</v>
      </c>
      <c r="D45" s="32"/>
      <c r="E45" s="32"/>
      <c r="F45" s="32"/>
      <c r="G45" s="33"/>
      <c r="H45" s="22">
        <v>0.44440000000000002</v>
      </c>
    </row>
    <row r="46" spans="2:8" customFormat="1" ht="15" customHeight="1" x14ac:dyDescent="0.25">
      <c r="B46" s="4"/>
      <c r="C46" s="31" t="s">
        <v>26</v>
      </c>
      <c r="D46" s="32"/>
      <c r="E46" s="32"/>
      <c r="F46" s="32"/>
      <c r="G46" s="32"/>
      <c r="H46" s="33"/>
    </row>
    <row r="47" spans="2:8" customFormat="1" ht="15" customHeight="1" x14ac:dyDescent="0.25">
      <c r="B47" s="4"/>
      <c r="C47" s="31" t="s">
        <v>27</v>
      </c>
      <c r="D47" s="32"/>
      <c r="E47" s="32"/>
      <c r="F47" s="32"/>
      <c r="G47" s="33"/>
      <c r="H47" s="22">
        <v>1.0529999999999999</v>
      </c>
    </row>
    <row r="48" spans="2:8" customFormat="1" ht="15" customHeight="1" x14ac:dyDescent="0.25">
      <c r="B48" s="4"/>
      <c r="C48" s="31" t="s">
        <v>38</v>
      </c>
      <c r="D48" s="32"/>
      <c r="E48" s="32"/>
      <c r="F48" s="32"/>
      <c r="G48" s="33"/>
      <c r="H48" s="22">
        <v>1.048</v>
      </c>
    </row>
    <row r="49" spans="2:16" customFormat="1" ht="15" customHeight="1" x14ac:dyDescent="0.25">
      <c r="B49" s="4"/>
      <c r="C49" s="31" t="s">
        <v>28</v>
      </c>
      <c r="D49" s="32"/>
      <c r="E49" s="32"/>
      <c r="F49" s="32"/>
      <c r="G49" s="33"/>
      <c r="H49" s="23"/>
    </row>
    <row r="50" spans="2:16" customFormat="1" ht="15" customHeight="1" x14ac:dyDescent="0.25">
      <c r="B50" s="4"/>
      <c r="C50" s="21" t="s">
        <v>27</v>
      </c>
      <c r="D50" s="34" t="s">
        <v>29</v>
      </c>
      <c r="E50" s="35"/>
      <c r="F50" s="35"/>
      <c r="G50" s="36"/>
      <c r="H50" s="22">
        <v>1.0043</v>
      </c>
    </row>
    <row r="51" spans="2:16" customFormat="1" ht="15" customHeight="1" x14ac:dyDescent="0.25">
      <c r="B51" s="4"/>
      <c r="C51" s="21" t="s">
        <v>38</v>
      </c>
      <c r="D51" s="34" t="s">
        <v>39</v>
      </c>
      <c r="E51" s="35"/>
      <c r="F51" s="35"/>
      <c r="G51" s="36"/>
      <c r="H51" s="22">
        <v>1.0039</v>
      </c>
    </row>
    <row r="52" spans="2:16" customFormat="1" ht="15" customHeight="1" x14ac:dyDescent="0.25">
      <c r="B52" s="4"/>
      <c r="C52" s="24" t="s">
        <v>40</v>
      </c>
      <c r="D52" s="41" t="s">
        <v>41</v>
      </c>
      <c r="E52" s="42"/>
      <c r="F52" s="42"/>
      <c r="G52" s="43"/>
      <c r="H52" s="25">
        <v>1.0394000000000001</v>
      </c>
    </row>
    <row r="53" spans="2:16" customFormat="1" ht="15" customHeight="1" x14ac:dyDescent="0.25">
      <c r="B53" s="4"/>
      <c r="C53" s="21" t="s">
        <v>81</v>
      </c>
      <c r="D53" s="34" t="s">
        <v>42</v>
      </c>
      <c r="E53" s="35"/>
      <c r="F53" s="35"/>
      <c r="G53" s="36"/>
      <c r="H53" s="22">
        <v>1.0305</v>
      </c>
    </row>
    <row r="54" spans="2:16" customFormat="1" ht="15" customHeight="1" x14ac:dyDescent="0.25">
      <c r="B54" s="4"/>
      <c r="C54" s="21" t="s">
        <v>31</v>
      </c>
      <c r="D54" s="34" t="s">
        <v>43</v>
      </c>
      <c r="E54" s="35"/>
      <c r="F54" s="35"/>
      <c r="G54" s="36"/>
      <c r="H54" s="22">
        <v>1.0483</v>
      </c>
    </row>
    <row r="55" spans="2:16" customFormat="1" ht="15" customHeight="1" x14ac:dyDescent="0.25">
      <c r="B55" s="4"/>
      <c r="C55" s="24" t="s">
        <v>44</v>
      </c>
      <c r="D55" s="41" t="s">
        <v>45</v>
      </c>
      <c r="E55" s="42"/>
      <c r="F55" s="42"/>
      <c r="G55" s="43"/>
      <c r="H55" s="25">
        <v>1.0586</v>
      </c>
    </row>
    <row r="56" spans="2:16" customFormat="1" ht="15" customHeight="1" x14ac:dyDescent="0.25">
      <c r="B56" s="4"/>
      <c r="C56" s="21" t="s">
        <v>46</v>
      </c>
      <c r="D56" s="34" t="s">
        <v>47</v>
      </c>
      <c r="E56" s="35"/>
      <c r="F56" s="35"/>
      <c r="G56" s="36"/>
      <c r="H56" s="22">
        <v>1.0039</v>
      </c>
    </row>
    <row r="57" spans="2:16" customFormat="1" ht="15" customHeight="1" x14ac:dyDescent="0.25">
      <c r="B57" s="4"/>
      <c r="C57" s="21" t="s">
        <v>48</v>
      </c>
      <c r="D57" s="34" t="s">
        <v>49</v>
      </c>
      <c r="E57" s="35"/>
      <c r="F57" s="35"/>
      <c r="G57" s="36"/>
      <c r="H57" s="22">
        <v>1.0157</v>
      </c>
    </row>
    <row r="58" spans="2:16" customFormat="1" ht="15" customHeight="1" x14ac:dyDescent="0.25">
      <c r="B58" s="4"/>
      <c r="C58" s="24" t="s">
        <v>33</v>
      </c>
      <c r="D58" s="41" t="s">
        <v>50</v>
      </c>
      <c r="E58" s="42"/>
      <c r="F58" s="42"/>
      <c r="G58" s="43"/>
      <c r="H58" s="24">
        <v>1.0479000000000001</v>
      </c>
    </row>
    <row r="59" spans="2:16" customFormat="1" ht="15.75" customHeight="1" x14ac:dyDescent="0.25">
      <c r="B59" s="37" t="s">
        <v>52</v>
      </c>
      <c r="C59" s="37"/>
      <c r="D59" s="37"/>
      <c r="E59" s="37"/>
      <c r="F59" s="37"/>
      <c r="G59" s="37"/>
      <c r="H59" s="37"/>
      <c r="I59" s="27"/>
    </row>
    <row r="60" spans="2:16" customFormat="1" ht="15" customHeight="1" x14ac:dyDescent="0.25">
      <c r="B60" s="39" t="s">
        <v>53</v>
      </c>
      <c r="C60" s="39"/>
      <c r="D60" s="39"/>
      <c r="E60" s="39"/>
      <c r="F60" s="39"/>
      <c r="G60" s="39"/>
      <c r="H60" s="39"/>
      <c r="I60" s="28"/>
      <c r="J60" s="28"/>
      <c r="K60" s="28"/>
      <c r="L60" s="28"/>
      <c r="M60" s="28"/>
      <c r="N60" s="28"/>
      <c r="O60" s="28"/>
      <c r="P60" s="28"/>
    </row>
    <row r="61" spans="2:16" customFormat="1" ht="15" x14ac:dyDescent="0.25">
      <c r="B61" s="39"/>
      <c r="C61" s="39"/>
      <c r="D61" s="39"/>
      <c r="E61" s="39"/>
      <c r="F61" s="39"/>
      <c r="G61" s="39"/>
      <c r="H61" s="39"/>
      <c r="I61" s="28"/>
      <c r="J61" s="28"/>
      <c r="K61" s="28"/>
      <c r="L61" s="28"/>
      <c r="M61" s="28"/>
      <c r="N61" s="28"/>
      <c r="O61" s="28"/>
      <c r="P61" s="28"/>
    </row>
    <row r="62" spans="2:16" customFormat="1" ht="15" x14ac:dyDescent="0.25">
      <c r="B62" s="39"/>
      <c r="C62" s="39"/>
      <c r="D62" s="39"/>
      <c r="E62" s="39"/>
      <c r="F62" s="39"/>
      <c r="G62" s="39"/>
      <c r="H62" s="39"/>
      <c r="I62" s="28"/>
      <c r="J62" s="28"/>
      <c r="K62" s="28"/>
      <c r="L62" s="28"/>
      <c r="M62" s="28"/>
      <c r="N62" s="28"/>
      <c r="O62" s="28"/>
      <c r="P62" s="28"/>
    </row>
    <row r="63" spans="2:16" customFormat="1" ht="15" x14ac:dyDescent="0.25">
      <c r="B63" s="39"/>
      <c r="C63" s="39"/>
      <c r="D63" s="39"/>
      <c r="E63" s="39"/>
      <c r="F63" s="39"/>
      <c r="G63" s="39"/>
      <c r="H63" s="39"/>
      <c r="I63" s="28"/>
      <c r="J63" s="28"/>
      <c r="K63" s="28"/>
      <c r="L63" s="28"/>
      <c r="M63" s="28"/>
      <c r="N63" s="28"/>
      <c r="O63" s="28"/>
      <c r="P63" s="28"/>
    </row>
    <row r="64" spans="2:16" customFormat="1" ht="15" customHeight="1" x14ac:dyDescent="0.25">
      <c r="B64" s="38" t="s">
        <v>54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2:16" customFormat="1" ht="15.75" x14ac:dyDescent="0.25">
      <c r="B65" s="68" t="s">
        <v>55</v>
      </c>
      <c r="C65" s="68"/>
      <c r="D65" s="68"/>
      <c r="E65" s="68"/>
      <c r="F65" s="68"/>
      <c r="G65" s="68"/>
      <c r="H65" s="68"/>
      <c r="I65" s="30"/>
      <c r="J65" s="30"/>
      <c r="K65" s="30"/>
    </row>
    <row r="66" spans="2:16" customFormat="1" ht="15" x14ac:dyDescent="0.25"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2:16" customFormat="1" ht="15" x14ac:dyDescent="0.25">
      <c r="C67" s="12"/>
      <c r="D67" s="13"/>
    </row>
    <row r="68" spans="2:16" customFormat="1" ht="15" x14ac:dyDescent="0.25">
      <c r="C68" s="12"/>
      <c r="D68" s="13"/>
    </row>
    <row r="69" spans="2:16" customFormat="1" ht="15" x14ac:dyDescent="0.25">
      <c r="C69" s="12"/>
      <c r="D69" s="13"/>
    </row>
    <row r="70" spans="2:16" customFormat="1" ht="15" x14ac:dyDescent="0.25">
      <c r="C70" s="12"/>
      <c r="D70" s="13"/>
    </row>
    <row r="71" spans="2:16" customFormat="1" ht="15" x14ac:dyDescent="0.25">
      <c r="C71" s="12"/>
      <c r="D71" s="13"/>
    </row>
    <row r="72" spans="2:16" customFormat="1" ht="15" x14ac:dyDescent="0.25">
      <c r="C72" s="12"/>
      <c r="D72" s="13"/>
    </row>
    <row r="73" spans="2:16" customFormat="1" ht="15" x14ac:dyDescent="0.25">
      <c r="C73" s="12"/>
      <c r="D73" s="13"/>
    </row>
    <row r="74" spans="2:16" customFormat="1" ht="15" x14ac:dyDescent="0.25">
      <c r="C74" s="2"/>
      <c r="D74" s="2"/>
    </row>
  </sheetData>
  <mergeCells count="57">
    <mergeCell ref="D58:G58"/>
    <mergeCell ref="B60:H63"/>
    <mergeCell ref="B65:H65"/>
    <mergeCell ref="D41:G41"/>
    <mergeCell ref="D42:G42"/>
    <mergeCell ref="C43:H43"/>
    <mergeCell ref="C44:G44"/>
    <mergeCell ref="C45:G45"/>
    <mergeCell ref="C46:H46"/>
    <mergeCell ref="C33:G33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G32"/>
    <mergeCell ref="C37:G37"/>
    <mergeCell ref="C38:G38"/>
    <mergeCell ref="D39:G39"/>
    <mergeCell ref="D40:G40"/>
    <mergeCell ref="C4:H4"/>
    <mergeCell ref="C5:H5"/>
    <mergeCell ref="B13:C13"/>
    <mergeCell ref="B9:G9"/>
    <mergeCell ref="B7:G7"/>
    <mergeCell ref="B8:G8"/>
    <mergeCell ref="B10:G10"/>
    <mergeCell ref="B11:G11"/>
    <mergeCell ref="B12:G12"/>
    <mergeCell ref="B15:C15"/>
    <mergeCell ref="B16:C16"/>
    <mergeCell ref="B17:C17"/>
    <mergeCell ref="B18:C18"/>
    <mergeCell ref="B14:C14"/>
    <mergeCell ref="B19:C19"/>
    <mergeCell ref="B20:C20"/>
    <mergeCell ref="B21:C21"/>
    <mergeCell ref="C35:H35"/>
    <mergeCell ref="C36:H36"/>
    <mergeCell ref="C47:G47"/>
    <mergeCell ref="C48:G48"/>
    <mergeCell ref="C49:G49"/>
    <mergeCell ref="D50:G50"/>
    <mergeCell ref="B59:H59"/>
    <mergeCell ref="B64:L64"/>
    <mergeCell ref="C66:P66"/>
    <mergeCell ref="D51:G51"/>
    <mergeCell ref="D52:G52"/>
    <mergeCell ref="D53:G53"/>
    <mergeCell ref="D54:G54"/>
    <mergeCell ref="D55:G55"/>
    <mergeCell ref="D56:G56"/>
    <mergeCell ref="D57:G57"/>
  </mergeCells>
  <pageMargins left="0.70866141732283472" right="0.35433070866141736" top="0.27559055118110237" bottom="0.19685039370078741" header="0.31496062992125984" footer="0.31496062992125984"/>
  <pageSetup paperSize="9" scale="60" fitToHeight="10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D17" sqref="D17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70" t="s">
        <v>56</v>
      </c>
      <c r="B1" s="70" t="s">
        <v>56</v>
      </c>
      <c r="C1" s="70" t="s">
        <v>56</v>
      </c>
      <c r="D1" s="70" t="s">
        <v>56</v>
      </c>
      <c r="E1" s="70" t="s">
        <v>56</v>
      </c>
      <c r="F1" s="70" t="s">
        <v>56</v>
      </c>
      <c r="G1" s="70" t="s">
        <v>56</v>
      </c>
      <c r="H1" s="70" t="s">
        <v>56</v>
      </c>
      <c r="I1" s="70" t="s">
        <v>56</v>
      </c>
      <c r="J1" s="70" t="s">
        <v>56</v>
      </c>
      <c r="K1" s="70" t="s">
        <v>56</v>
      </c>
      <c r="L1" s="70" t="s">
        <v>56</v>
      </c>
      <c r="M1" s="70" t="s">
        <v>56</v>
      </c>
      <c r="N1" s="70" t="s">
        <v>56</v>
      </c>
    </row>
    <row r="2" spans="1:14" ht="42.75" customHeight="1" x14ac:dyDescent="0.25">
      <c r="A2" s="71" t="s">
        <v>57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4" ht="78.75" customHeigh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ht="18.75" x14ac:dyDescent="0.3">
      <c r="A4" s="72" t="s">
        <v>58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4" ht="45.6" customHeight="1" x14ac:dyDescent="0.25">
      <c r="A5" s="73" t="s">
        <v>71</v>
      </c>
      <c r="B5" s="73" t="s">
        <v>59</v>
      </c>
      <c r="C5" s="73" t="s">
        <v>59</v>
      </c>
      <c r="D5" s="73" t="s">
        <v>59</v>
      </c>
      <c r="E5" s="73" t="s">
        <v>59</v>
      </c>
      <c r="F5" s="73" t="s">
        <v>59</v>
      </c>
      <c r="G5" s="73" t="s">
        <v>59</v>
      </c>
      <c r="H5" s="73" t="s">
        <v>59</v>
      </c>
      <c r="I5" s="73" t="s">
        <v>59</v>
      </c>
      <c r="J5" s="73" t="s">
        <v>59</v>
      </c>
      <c r="K5" s="73" t="s">
        <v>59</v>
      </c>
      <c r="L5" s="73" t="s">
        <v>59</v>
      </c>
      <c r="M5" s="73" t="s">
        <v>59</v>
      </c>
      <c r="N5" s="73" t="s">
        <v>59</v>
      </c>
    </row>
    <row r="6" spans="1:14" x14ac:dyDescent="0.25">
      <c r="A6" s="69" t="s">
        <v>60</v>
      </c>
      <c r="B6" s="69" t="s">
        <v>60</v>
      </c>
      <c r="C6" s="69" t="s">
        <v>60</v>
      </c>
      <c r="D6" s="69" t="s">
        <v>60</v>
      </c>
      <c r="E6" s="69" t="s">
        <v>60</v>
      </c>
      <c r="F6" s="69" t="s">
        <v>60</v>
      </c>
      <c r="G6" s="69" t="s">
        <v>60</v>
      </c>
      <c r="H6" s="69" t="s">
        <v>60</v>
      </c>
      <c r="I6" s="69" t="s">
        <v>60</v>
      </c>
      <c r="J6" s="69" t="s">
        <v>60</v>
      </c>
      <c r="K6" s="69" t="s">
        <v>60</v>
      </c>
      <c r="L6" s="69" t="s">
        <v>60</v>
      </c>
      <c r="M6" s="69" t="s">
        <v>60</v>
      </c>
      <c r="N6" s="69" t="s">
        <v>60</v>
      </c>
    </row>
    <row r="7" spans="1:14" x14ac:dyDescent="0.25">
      <c r="A7" s="76" t="s">
        <v>61</v>
      </c>
      <c r="B7" s="76" t="s">
        <v>61</v>
      </c>
      <c r="C7" s="76" t="s">
        <v>61</v>
      </c>
      <c r="D7" s="76" t="s">
        <v>61</v>
      </c>
      <c r="E7" s="76" t="s">
        <v>61</v>
      </c>
      <c r="F7" s="76" t="s">
        <v>61</v>
      </c>
      <c r="G7" s="76" t="s">
        <v>61</v>
      </c>
      <c r="H7" s="76" t="s">
        <v>61</v>
      </c>
      <c r="I7" s="76" t="s">
        <v>61</v>
      </c>
      <c r="J7" s="76" t="s">
        <v>61</v>
      </c>
      <c r="K7" s="76" t="s">
        <v>61</v>
      </c>
      <c r="L7" s="76" t="s">
        <v>61</v>
      </c>
      <c r="M7" s="76" t="s">
        <v>61</v>
      </c>
      <c r="N7" s="76" t="s">
        <v>61</v>
      </c>
    </row>
    <row r="8" spans="1:14" ht="36" customHeight="1" x14ac:dyDescent="0.25">
      <c r="A8" s="77" t="s">
        <v>62</v>
      </c>
      <c r="B8" s="77" t="s">
        <v>63</v>
      </c>
      <c r="C8" s="77" t="s">
        <v>63</v>
      </c>
      <c r="D8" s="77" t="s">
        <v>63</v>
      </c>
      <c r="E8" s="77" t="s">
        <v>63</v>
      </c>
      <c r="F8" s="77" t="s">
        <v>63</v>
      </c>
      <c r="G8" s="77" t="s">
        <v>63</v>
      </c>
      <c r="H8" s="77" t="s">
        <v>63</v>
      </c>
      <c r="I8" s="77" t="s">
        <v>63</v>
      </c>
      <c r="J8" s="77" t="s">
        <v>63</v>
      </c>
      <c r="K8" s="77" t="s">
        <v>63</v>
      </c>
      <c r="L8" s="77" t="s">
        <v>63</v>
      </c>
      <c r="M8" s="77" t="s">
        <v>63</v>
      </c>
      <c r="N8" s="77" t="s">
        <v>63</v>
      </c>
    </row>
    <row r="9" spans="1:14" ht="35.450000000000003" customHeight="1" x14ac:dyDescent="0.25">
      <c r="A9" s="76" t="s">
        <v>64</v>
      </c>
      <c r="B9" s="76" t="s">
        <v>64</v>
      </c>
      <c r="C9" s="76" t="s">
        <v>64</v>
      </c>
      <c r="D9" s="76" t="s">
        <v>64</v>
      </c>
      <c r="E9" s="76" t="s">
        <v>64</v>
      </c>
      <c r="F9" s="76" t="s">
        <v>64</v>
      </c>
      <c r="G9" s="76" t="s">
        <v>64</v>
      </c>
      <c r="H9" s="76" t="s">
        <v>64</v>
      </c>
      <c r="I9" s="76" t="s">
        <v>64</v>
      </c>
      <c r="J9" s="76" t="s">
        <v>64</v>
      </c>
      <c r="K9" s="76" t="s">
        <v>64</v>
      </c>
      <c r="L9" s="76" t="s">
        <v>64</v>
      </c>
      <c r="M9" s="76" t="s">
        <v>64</v>
      </c>
      <c r="N9" s="76" t="s">
        <v>64</v>
      </c>
    </row>
    <row r="10" spans="1:14" ht="22.9" customHeight="1" x14ac:dyDescent="0.25"/>
    <row r="11" spans="1:14" x14ac:dyDescent="0.25">
      <c r="A11" s="78" t="s">
        <v>65</v>
      </c>
      <c r="B11" s="78" t="s">
        <v>13</v>
      </c>
      <c r="C11" s="78" t="s">
        <v>13</v>
      </c>
      <c r="D11" s="78" t="s">
        <v>13</v>
      </c>
    </row>
    <row r="12" spans="1:14" ht="15" customHeight="1" x14ac:dyDescent="0.25">
      <c r="A12" s="78" t="s">
        <v>66</v>
      </c>
      <c r="B12" s="78"/>
      <c r="C12" s="78"/>
      <c r="D12" s="78"/>
    </row>
    <row r="13" spans="1:14" ht="15" customHeight="1" x14ac:dyDescent="0.25">
      <c r="A13" s="78"/>
      <c r="B13" s="78"/>
      <c r="C13" s="78"/>
      <c r="D13" s="78"/>
    </row>
    <row r="14" spans="1:14" ht="18.75" x14ac:dyDescent="0.3">
      <c r="A14" s="78"/>
      <c r="B14" s="78"/>
      <c r="C14" s="78"/>
      <c r="D14" s="78"/>
      <c r="E14" s="79" t="s">
        <v>67</v>
      </c>
      <c r="F14" s="79"/>
      <c r="G14" s="79"/>
      <c r="H14" s="79"/>
      <c r="I14" s="79"/>
      <c r="J14" s="79"/>
      <c r="K14" s="79"/>
    </row>
    <row r="15" spans="1:14" ht="16.5" x14ac:dyDescent="0.25">
      <c r="A15" s="29"/>
      <c r="B15" s="29"/>
      <c r="C15" s="29"/>
      <c r="D15" s="29"/>
      <c r="E15" s="74" t="s">
        <v>68</v>
      </c>
      <c r="F15" s="74" t="s">
        <v>68</v>
      </c>
      <c r="G15" s="74" t="s">
        <v>68</v>
      </c>
      <c r="H15" s="74" t="s">
        <v>68</v>
      </c>
      <c r="I15" s="75" t="s">
        <v>69</v>
      </c>
      <c r="J15" s="75" t="s">
        <v>69</v>
      </c>
      <c r="K15" s="75" t="s">
        <v>69</v>
      </c>
      <c r="L15" s="75" t="s">
        <v>69</v>
      </c>
      <c r="M15" s="75" t="s">
        <v>69</v>
      </c>
    </row>
  </sheetData>
  <mergeCells count="14">
    <mergeCell ref="E15:H15"/>
    <mergeCell ref="I15:M15"/>
    <mergeCell ref="A7:N7"/>
    <mergeCell ref="A8:N8"/>
    <mergeCell ref="A9:N9"/>
    <mergeCell ref="A11:D11"/>
    <mergeCell ref="A12:D14"/>
    <mergeCell ref="E14:K14"/>
    <mergeCell ref="A6:N6"/>
    <mergeCell ref="A1:N1"/>
    <mergeCell ref="A2:K2"/>
    <mergeCell ref="A3:K3"/>
    <mergeCell ref="A4:K4"/>
    <mergeCell ref="A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ПИР рем трубы Узловая Симф</vt:lpstr>
      <vt:lpstr>Протокол НМЦК</vt:lpstr>
      <vt:lpstr>'НМЦК ПИР рем трубы Узловая Симф'!Область_печати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Ушакова-Нароваткина Татьяна Николаевна</dc:creator>
  <cp:lastModifiedBy>Богатырёва Анастасия Андреевна</cp:lastModifiedBy>
  <cp:lastPrinted>2024-10-24T12:29:49Z</cp:lastPrinted>
  <dcterms:created xsi:type="dcterms:W3CDTF">2020-09-25T12:10:42Z</dcterms:created>
  <dcterms:modified xsi:type="dcterms:W3CDTF">2024-11-29T13:44:32Z</dcterms:modified>
</cp:coreProperties>
</file>