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Закупки_2024_РЕГПОРЯДОК 44-ФЗ\!!!! НА РАЗМЕЩЕНИЕ\11. Гарнаева\"/>
    </mc:Choice>
  </mc:AlternateContent>
  <bookViews>
    <workbookView xWindow="-90" yWindow="135" windowWidth="20640" windowHeight="12690"/>
  </bookViews>
  <sheets>
    <sheet name="НМЦК нов" sheetId="2" r:id="rId1"/>
    <sheet name="Протокол НМЦК" sheetId="3" r:id="rId2"/>
  </sheets>
  <definedNames>
    <definedName name="_xlnm.Print_Area" localSheetId="0">'НМЦК нов'!$A$1:$O$71</definedName>
  </definedNames>
  <calcPr calcId="162913"/>
</workbook>
</file>

<file path=xl/calcChain.xml><?xml version="1.0" encoding="utf-8"?>
<calcChain xmlns="http://schemas.openxmlformats.org/spreadsheetml/2006/main">
  <c r="G49" i="2" l="1"/>
  <c r="I24" i="2"/>
  <c r="D24" i="2"/>
  <c r="E24" i="2" s="1"/>
  <c r="C28" i="2"/>
  <c r="L24" i="2" l="1"/>
  <c r="I25" i="2"/>
  <c r="E25" i="2"/>
  <c r="E23" i="2"/>
  <c r="L23" i="2" s="1"/>
  <c r="E22" i="2"/>
  <c r="L22" i="2" l="1"/>
  <c r="E28" i="2"/>
  <c r="L25" i="2"/>
  <c r="L27" i="2" s="1"/>
  <c r="L28" i="2" s="1"/>
  <c r="M28" i="2" l="1"/>
</calcChain>
</file>

<file path=xl/sharedStrings.xml><?xml version="1.0" encoding="utf-8"?>
<sst xmlns="http://schemas.openxmlformats.org/spreadsheetml/2006/main" count="176" uniqueCount="81">
  <si>
    <t xml:space="preserve">          Начальная (максимальная) цена контракта определена и обоснована посредством применения проектно-сметного метода.</t>
  </si>
  <si>
    <t>Начальная (максимальная) цена контракта с учетом индекса прогнозной инфляции на период выполнения работ</t>
  </si>
  <si>
    <t>1.Основные характеристики объекта закупки</t>
  </si>
  <si>
    <t>2.Используемый метод определения НМЦК с обоснованием</t>
  </si>
  <si>
    <t>3.Дата подготовки НМЦК</t>
  </si>
  <si>
    <t>Налоги и обязательные платежи</t>
  </si>
  <si>
    <t>Итого:</t>
  </si>
  <si>
    <t xml:space="preserve">      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</si>
  <si>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>4. Определение НМЦК :</t>
  </si>
  <si>
    <t>Протокол 
начальной (максимальной) цены контракта</t>
  </si>
  <si>
    <t>Начальная (максимальная) цена контракта:</t>
  </si>
  <si>
    <t>5 554 633.00 руб. (пять миллионов пятьсот пятьдесят четыре тысячи шестьсот тридцать три рубля 00 коп.)</t>
  </si>
  <si>
    <t>(сумма цифрами и прописью)</t>
  </si>
  <si>
    <t>Приложение № 1</t>
  </si>
  <si>
    <t>начальная (максимальная) цена контракта включает в себя расходы на</t>
  </si>
  <si>
    <t/>
  </si>
  <si>
    <t>Приложение:
Расчет начальной (максимальной цены контракта).
Заказчик:</t>
  </si>
  <si>
    <t>Заказчик</t>
  </si>
  <si>
    <t>[ подпись</t>
  </si>
  <si>
    <t>(инициалы, фамилия)]</t>
  </si>
  <si>
    <t xml:space="preserve">     Заказчик:</t>
  </si>
  <si>
    <t xml:space="preserve"> Начальник управления капитального строительства и имущественно-земельных отношений ГУП РК «Крымтеплокоммунэнерго»          ГУП РК «Крымтеплокоммунэнерго </t>
  </si>
  <si>
    <t>___________________________Плющаков Е.Ю.</t>
  </si>
  <si>
    <t>ОБОСНОВАНИЕ НАЧАЛЬНОЙ (МАКСИМАЛЬНОЙ) ЦЕНЫ КОНТРАКТА 
на выполнение проектно-изыскательских работ по объекту:  Реконструкция кирпичной дымовой трубы ГУП РК "Крымтеплокоммунэнерго" расположенной по адресу: Республика Крым, г. Феодосия, ул. Гарнаева, 67-А</t>
  </si>
  <si>
    <t>Реконструкция кирпичной дымовой трубы ГУП РК "Крымтеплокоммунэнерго" расположенной по адресу: Республика Крым, г. Феодосия, ул. Гарнаева, 67-А</t>
  </si>
  <si>
    <t>Основания для расчета:</t>
  </si>
  <si>
    <t>1. Приказ Минстроя России от 23.12.2019 №841/пр.</t>
  </si>
  <si>
    <t>Выполнение инженерных изысканий</t>
  </si>
  <si>
    <t>№</t>
  </si>
  <si>
    <t>Наименование работ и затрат</t>
  </si>
  <si>
    <t>Стоимость работ в ценах на дату утверждения сметной документации 2кв. 2024г.</t>
  </si>
  <si>
    <t>Индекс фактической инфляции</t>
  </si>
  <si>
    <t>Индекс прогнозной инфляции на период выполнения работ</t>
  </si>
  <si>
    <t>Разработка проектной документации</t>
  </si>
  <si>
    <t>Федеральный закон от 03.08.2018 №303-ФЗ НДС - 20%</t>
  </si>
  <si>
    <t xml:space="preserve">Стоимость государственной экспертизы </t>
  </si>
  <si>
    <t>Окончание изысканий - Декабрь 2024г.</t>
  </si>
  <si>
    <t>Окончание проектирования - Апрель 2025г.</t>
  </si>
  <si>
    <t>2. Расчет индекса прогнозной инфляции для инженерных изысканий</t>
  </si>
  <si>
    <t>Годовой индекс прогнозной инфляции Минэкономразвития России по строке "Инвестиции в основной капитал"</t>
  </si>
  <si>
    <t>на 2024г.</t>
  </si>
  <si>
    <t>Ежемесячный прогнозный индекс</t>
  </si>
  <si>
    <t>1.053^1/12</t>
  </si>
  <si>
    <t>Итого индекс прогнозной инфляции</t>
  </si>
  <si>
    <t>Расчет индекса прогнозной инфляции для проектной документации</t>
  </si>
  <si>
    <t>на 2025г.</t>
  </si>
  <si>
    <t>1.048^1/12</t>
  </si>
  <si>
    <t>Согласно п.2 ст.72 Бюджетного кодекса Российской Федерации Государственные (муниципальные) контракты заключаются в соответствии с планом-графиком закупок товаров, работ, услуг для обеспечения государственных (муниципальных) нужд, сформированным и утвержденным в установленном законодательством Российской Федерации о контрактной системе в сфере закупок товаров, работ, услуг для обеспечения государственных и муниципальных нужд порядке, и оплачиваются в пределах лимитов бюджетных обязательств.</t>
  </si>
  <si>
    <t>Начальная максимальная цена контракта устанавливается равной сумме лимитов бюджетных обязательств 3 250 000.00 рублей</t>
  </si>
  <si>
    <r>
      <t>Итого НМЦК:</t>
    </r>
    <r>
      <rPr>
        <b/>
        <sz val="12"/>
        <color theme="1"/>
        <rFont val="Times New Roman"/>
        <family val="1"/>
        <charset val="204"/>
      </rPr>
      <t xml:space="preserve"> 3 250 000 руб. (три  миллиона двести пятьдесят тысяч рублей,00 коп.).</t>
    </r>
  </si>
  <si>
    <t>на выполнение проектно-изыскательских работ по объекту:  Реконструкция кирпичной дымовой трубы ГУП РК "Крымтеплокоммунэнерго" расположенной по адресу: Республика Крым, г. Феодосия, ул. Гарнаева, 67-А</t>
  </si>
  <si>
    <t>3 250 000 руб. (три  миллиона двести пятьдесят тысяч рублей,00 коп.).</t>
  </si>
  <si>
    <t xml:space="preserve"> Начальная (максимальная) цена контракта определена и обоснована посредством применения проектно-сметного метода в ценах 2-го квартала 2024г.</t>
  </si>
  <si>
    <t>Выполнение проектно-изыскательских работ, получение положительного заключения экспертизы проектной документации и инженерных изысканий</t>
  </si>
  <si>
    <t>Разработка рабочей документации</t>
  </si>
  <si>
    <t>Уровень цен утвержденной сметы - 3кв. 2024 г. (Май)</t>
  </si>
  <si>
    <t>(1.0305+1.0483)/2</t>
  </si>
  <si>
    <t>Продолжительность проектирования - 7 мес.</t>
  </si>
  <si>
    <t>Начало выполнения проектных работ - Октябрь 2024г.</t>
  </si>
  <si>
    <t>Стоимость работ в ценах на дату формирования начальной (максимальной) цены контракта Октябрь 2024г.</t>
  </si>
  <si>
    <t>10.10.2024 г.</t>
  </si>
  <si>
    <t>2. Продолжительность проектирования - 7 месяцев (в том числе с учетом получения положительного заключения государственной экспертизы).</t>
  </si>
  <si>
    <t>Продолжительность изысканий - 3 мес.</t>
  </si>
  <si>
    <t>Начало выполнения инженерных изысканий - Октябрь 2024г.</t>
  </si>
  <si>
    <t>Дата индексов для расчета НМЦК - Октябрь 2024г.</t>
  </si>
  <si>
    <t>Июль 2024 / Июнь 2024</t>
  </si>
  <si>
    <t>Август 2024 / Июль 2024</t>
  </si>
  <si>
    <t>Сентябрь 2024 / Август 2024</t>
  </si>
  <si>
    <t>Октябрь 2024 / Сентябрь 2024</t>
  </si>
  <si>
    <t>1. Расчет индекса фактической инфляции ИПЦ Росстата</t>
  </si>
  <si>
    <t>Итого индекс фактической инфляции  (1.0045*1*1*1)</t>
  </si>
  <si>
    <t>Индекспрогнозной инфляции на период исполнения контракта</t>
  </si>
  <si>
    <t>К на 2024 год</t>
  </si>
  <si>
    <t>(1 + 1.0043²)/2</t>
  </si>
  <si>
    <t>Доля сметной стоимости, подлежащая выполнению подрядчиком в 2024г. (3мес./ 7мес.)</t>
  </si>
  <si>
    <t>Доля сметной стоимости, подлежащая выполнению подрядчиком в 2025г. (4мес./7мес.)</t>
  </si>
  <si>
    <t>Индексы прогнозной инфляции на период исполнения контракта:</t>
  </si>
  <si>
    <t>К на 2025 год</t>
  </si>
  <si>
    <t>1.0043² * (1.0039 + 1.0039⁴)/2</t>
  </si>
  <si>
    <t>0.429*1.0043+0.571*1.0185</t>
  </si>
  <si>
    <t>(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</si>
</sst>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"/>
    <numFmt numFmtId="166" formatCode="#,##0.00000"/>
    <numFmt numFmtId="167" formatCode="#,##0.000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rgb="FF080000"/>
      <name val="Times New Roman"/>
      <family val="1"/>
      <charset val="204"/>
    </font>
    <font>
      <sz val="14"/>
      <color rgb="FF080000"/>
      <name val="Times New Roman"/>
      <family val="1"/>
      <charset val="204"/>
    </font>
    <font>
      <sz val="10"/>
      <color rgb="FF080000"/>
      <name val="Times New Roman CYR"/>
      <charset val="204"/>
    </font>
    <font>
      <sz val="13"/>
      <color rgb="FF080000"/>
      <name val="Times New Roman CYR"/>
      <charset val="204"/>
    </font>
    <font>
      <sz val="10"/>
      <color rgb="FF00000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i/>
      <sz val="12"/>
      <name val="Times New Roman"/>
      <family val="1"/>
      <charset val="204"/>
    </font>
    <font>
      <b/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105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0" fillId="3" borderId="0" xfId="0" applyFont="1" applyFill="1" applyBorder="1" applyAlignment="1" applyProtection="1">
      <alignment vertical="top" wrapText="1" readingOrder="1"/>
    </xf>
    <xf numFmtId="0" fontId="13" fillId="0" borderId="0" xfId="1" applyNumberFormat="1"/>
    <xf numFmtId="0" fontId="15" fillId="0" borderId="0" xfId="1" applyNumberFormat="1" applyFont="1" applyAlignment="1">
      <alignment horizontal="center"/>
    </xf>
    <xf numFmtId="0" fontId="2" fillId="0" borderId="0" xfId="2" applyFont="1" applyAlignment="1">
      <alignment horizontal="justify" vertical="top" wrapText="1"/>
    </xf>
    <xf numFmtId="0" fontId="0" fillId="0" borderId="0" xfId="0" applyBorder="1"/>
    <xf numFmtId="164" fontId="0" fillId="0" borderId="0" xfId="0" applyNumberFormat="1" applyBorder="1" applyAlignment="1">
      <alignment horizontal="center" vertical="top"/>
    </xf>
    <xf numFmtId="165" fontId="1" fillId="0" borderId="0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5" fillId="0" borderId="2" xfId="1" applyNumberFormat="1" applyFont="1" applyBorder="1"/>
    <xf numFmtId="0" fontId="17" fillId="0" borderId="2" xfId="1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 vertical="top"/>
    </xf>
    <xf numFmtId="165" fontId="2" fillId="0" borderId="0" xfId="0" applyNumberFormat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1" fillId="0" borderId="0" xfId="0" applyFont="1" applyBorder="1"/>
    <xf numFmtId="0" fontId="4" fillId="0" borderId="0" xfId="0" applyFont="1" applyBorder="1" applyAlignment="1">
      <alignment wrapText="1"/>
    </xf>
    <xf numFmtId="4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49" fontId="14" fillId="0" borderId="0" xfId="1" applyNumberFormat="1" applyFont="1" applyBorder="1" applyAlignment="1">
      <alignment vertical="top" wrapText="1"/>
    </xf>
    <xf numFmtId="0" fontId="14" fillId="0" borderId="0" xfId="1" applyNumberFormat="1" applyFont="1" applyBorder="1"/>
    <xf numFmtId="0" fontId="13" fillId="0" borderId="0" xfId="1" applyBorder="1"/>
    <xf numFmtId="0" fontId="14" fillId="0" borderId="0" xfId="1" applyNumberFormat="1" applyFont="1" applyBorder="1" applyAlignment="1">
      <alignment horizontal="left" vertical="top"/>
    </xf>
    <xf numFmtId="166" fontId="14" fillId="0" borderId="0" xfId="1" applyNumberFormat="1" applyFont="1" applyBorder="1" applyAlignment="1">
      <alignment horizontal="left" vertical="top"/>
    </xf>
    <xf numFmtId="49" fontId="16" fillId="0" borderId="0" xfId="1" applyNumberFormat="1" applyFont="1" applyBorder="1" applyAlignment="1">
      <alignment vertical="top" wrapText="1"/>
    </xf>
    <xf numFmtId="0" fontId="16" fillId="0" borderId="0" xfId="1" applyNumberFormat="1" applyFont="1" applyBorder="1" applyAlignment="1">
      <alignment horizontal="left" vertical="top"/>
    </xf>
    <xf numFmtId="0" fontId="16" fillId="0" borderId="0" xfId="1" applyNumberFormat="1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center" vertical="center"/>
    </xf>
    <xf numFmtId="0" fontId="18" fillId="0" borderId="0" xfId="1" applyNumberFormat="1" applyFont="1" applyBorder="1" applyAlignment="1">
      <alignment horizontal="left" vertical="top"/>
    </xf>
    <xf numFmtId="0" fontId="18" fillId="0" borderId="0" xfId="1" applyNumberFormat="1" applyFont="1" applyBorder="1" applyAlignment="1">
      <alignment horizontal="center" vertical="top"/>
    </xf>
    <xf numFmtId="167" fontId="2" fillId="0" borderId="2" xfId="0" applyNumberFormat="1" applyFont="1" applyBorder="1" applyAlignment="1">
      <alignment horizontal="center" vertical="center"/>
    </xf>
    <xf numFmtId="0" fontId="16" fillId="0" borderId="0" xfId="1" applyNumberFormat="1" applyFont="1" applyBorder="1" applyAlignment="1">
      <alignment horizontal="left" vertical="top" wrapText="1"/>
    </xf>
    <xf numFmtId="0" fontId="14" fillId="0" borderId="0" xfId="1" applyNumberFormat="1" applyFont="1" applyBorder="1" applyAlignment="1">
      <alignment horizontal="center" vertical="center"/>
    </xf>
    <xf numFmtId="0" fontId="16" fillId="0" borderId="0" xfId="1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14" fillId="0" borderId="0" xfId="1" applyNumberFormat="1" applyFont="1" applyBorder="1" applyAlignment="1">
      <alignment horizontal="center" vertical="top" wrapText="1"/>
    </xf>
    <xf numFmtId="0" fontId="14" fillId="0" borderId="0" xfId="1" applyNumberFormat="1" applyFont="1" applyBorder="1" applyAlignment="1">
      <alignment horizontal="left" vertical="top" wrapText="1"/>
    </xf>
    <xf numFmtId="0" fontId="16" fillId="0" borderId="0" xfId="1" applyNumberFormat="1" applyFont="1" applyBorder="1" applyAlignment="1">
      <alignment horizontal="left" vertical="top" wrapText="1"/>
    </xf>
    <xf numFmtId="0" fontId="14" fillId="0" borderId="9" xfId="1" applyNumberFormat="1" applyFont="1" applyBorder="1" applyAlignment="1">
      <alignment horizontal="left" vertical="top" wrapText="1"/>
    </xf>
    <xf numFmtId="0" fontId="14" fillId="0" borderId="0" xfId="1" applyNumberFormat="1" applyFont="1" applyBorder="1" applyAlignment="1">
      <alignment horizontal="right" vertical="top" wrapText="1"/>
    </xf>
    <xf numFmtId="0" fontId="16" fillId="0" borderId="0" xfId="1" applyNumberFormat="1" applyFont="1" applyBorder="1" applyAlignment="1">
      <alignment horizontal="center" vertical="top" wrapText="1"/>
    </xf>
    <xf numFmtId="49" fontId="16" fillId="0" borderId="0" xfId="1" applyNumberFormat="1" applyFont="1" applyBorder="1" applyAlignment="1">
      <alignment horizontal="left" vertical="top" wrapText="1"/>
    </xf>
    <xf numFmtId="49" fontId="14" fillId="0" borderId="0" xfId="1" applyNumberFormat="1" applyFont="1" applyBorder="1" applyAlignment="1">
      <alignment horizontal="left" vertical="top" wrapText="1"/>
    </xf>
    <xf numFmtId="0" fontId="16" fillId="0" borderId="0" xfId="1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0" borderId="0" xfId="2" applyFont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5" fillId="0" borderId="0" xfId="1" applyNumberFormat="1" applyFont="1" applyAlignment="1">
      <alignment horizontal="left" vertical="top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2" fillId="0" borderId="0" xfId="2" applyFont="1" applyAlignment="1">
      <alignment horizontal="justify" vertical="top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4" fontId="2" fillId="0" borderId="6" xfId="0" applyNumberFormat="1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5" fillId="0" borderId="0" xfId="1" applyNumberFormat="1" applyFont="1" applyAlignment="1">
      <alignment horizontal="left" vertical="top" wrapText="1"/>
    </xf>
    <xf numFmtId="0" fontId="5" fillId="0" borderId="1" xfId="1" applyNumberFormat="1" applyFont="1" applyBorder="1" applyAlignment="1">
      <alignment horizontal="left" vertical="top" wrapText="1"/>
    </xf>
    <xf numFmtId="0" fontId="17" fillId="0" borderId="2" xfId="1" applyNumberFormat="1" applyFont="1" applyBorder="1" applyAlignment="1">
      <alignment horizontal="center" vertical="center" wrapText="1"/>
    </xf>
    <xf numFmtId="0" fontId="17" fillId="0" borderId="8" xfId="1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 vertical="top" wrapText="1"/>
    </xf>
    <xf numFmtId="0" fontId="10" fillId="3" borderId="0" xfId="0" applyFont="1" applyFill="1" applyBorder="1" applyAlignment="1" applyProtection="1">
      <alignment horizontal="center" wrapText="1" readingOrder="1"/>
    </xf>
    <xf numFmtId="0" fontId="6" fillId="0" borderId="1" xfId="0" applyFont="1" applyBorder="1" applyAlignment="1">
      <alignment wrapText="1"/>
    </xf>
    <xf numFmtId="0" fontId="11" fillId="3" borderId="4" xfId="0" applyFont="1" applyFill="1" applyBorder="1" applyAlignment="1" applyProtection="1">
      <alignment horizontal="right" vertical="top" wrapText="1" readingOrder="1"/>
    </xf>
    <xf numFmtId="0" fontId="11" fillId="3" borderId="4" xfId="0" applyFont="1" applyFill="1" applyBorder="1" applyAlignment="1" applyProtection="1">
      <alignment horizontal="left" vertical="top" wrapText="1" readingOrder="1"/>
    </xf>
    <xf numFmtId="0" fontId="9" fillId="3" borderId="4" xfId="0" applyFont="1" applyFill="1" applyBorder="1" applyAlignment="1" applyProtection="1">
      <alignment horizontal="center" vertical="top" wrapText="1" readingOrder="1"/>
    </xf>
    <xf numFmtId="0" fontId="9" fillId="3" borderId="0" xfId="0" applyFont="1" applyFill="1" applyBorder="1" applyAlignment="1" applyProtection="1">
      <alignment horizontal="right" vertical="top" wrapText="1" readingOrder="1"/>
    </xf>
    <xf numFmtId="0" fontId="7" fillId="3" borderId="0" xfId="0" applyFont="1" applyFill="1" applyBorder="1" applyAlignment="1" applyProtection="1">
      <alignment horizontal="left" vertical="top" wrapText="1" readingOrder="1"/>
    </xf>
    <xf numFmtId="0" fontId="7" fillId="3" borderId="3" xfId="0" applyFont="1" applyFill="1" applyBorder="1" applyAlignment="1" applyProtection="1">
      <alignment horizontal="left" vertical="top" wrapText="1" readingOrder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wrapText="1"/>
    </xf>
    <xf numFmtId="0" fontId="8" fillId="3" borderId="3" xfId="0" applyFont="1" applyFill="1" applyBorder="1" applyAlignment="1" applyProtection="1">
      <alignment horizontal="left" vertical="top" wrapText="1" readingOrder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1080800</xdr:colOff>
      <xdr:row>64</xdr:row>
      <xdr:rowOff>0</xdr:rowOff>
    </xdr:from>
    <xdr:to>
      <xdr:col>4</xdr:col>
      <xdr:colOff>342900</xdr:colOff>
      <xdr:row>65</xdr:row>
      <xdr:rowOff>167121</xdr:rowOff>
    </xdr:to>
    <xdr:sp macro="" textlink="">
      <xdr:nvSpPr>
        <xdr:cNvPr id="5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7140" y="16743220"/>
          <a:ext cx="2031970" cy="351906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71"/>
  <sheetViews>
    <sheetView tabSelected="1" view="pageBreakPreview" topLeftCell="A31" zoomScale="70" zoomScaleNormal="100" zoomScaleSheetLayoutView="70" workbookViewId="0">
      <selection activeCell="K64" sqref="K64"/>
    </sheetView>
  </sheetViews>
  <sheetFormatPr defaultRowHeight="15" x14ac:dyDescent="0.25"/>
  <cols>
    <col min="1" max="1" width="4.5703125" customWidth="1"/>
    <col min="2" max="2" width="25.85546875" customWidth="1"/>
    <col min="3" max="3" width="22.85546875" customWidth="1"/>
    <col min="4" max="4" width="17.5703125" customWidth="1"/>
    <col min="5" max="5" width="9.5703125" customWidth="1"/>
    <col min="6" max="6" width="3.5703125" customWidth="1"/>
    <col min="7" max="7" width="8.85546875" customWidth="1"/>
    <col min="8" max="8" width="3.5703125" customWidth="1"/>
    <col min="9" max="9" width="5.42578125" customWidth="1"/>
    <col min="10" max="10" width="3.5703125" customWidth="1"/>
    <col min="11" max="11" width="18.85546875" customWidth="1"/>
    <col min="12" max="12" width="12" customWidth="1"/>
    <col min="13" max="13" width="16.5703125" customWidth="1"/>
    <col min="14" max="14" width="14.28515625" customWidth="1"/>
    <col min="15" max="15" width="17.5703125" customWidth="1"/>
  </cols>
  <sheetData>
    <row r="1" spans="1:15" x14ac:dyDescent="0.25">
      <c r="A1" s="76" t="s">
        <v>23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18.75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18.75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6.75" customHeight="1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1:15" ht="2.25" customHeight="1" x14ac:dyDescent="0.25">
      <c r="A5" s="78" t="s">
        <v>7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5" ht="18.75" customHeight="1" x14ac:dyDescent="0.2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1:15" ht="18.75" customHeight="1" x14ac:dyDescent="0.2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</row>
    <row r="8" spans="1:15" ht="24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pans="1:15" ht="12.75" hidden="1" customHeight="1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5" ht="15" hidden="1" customHeight="1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5" ht="15" hidden="1" customHeight="1" x14ac:dyDescent="0.25">
      <c r="A11" s="78" t="s">
        <v>0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spans="1:15" x14ac:dyDescent="0.2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1:15" ht="15.75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ht="15.75" x14ac:dyDescent="0.25">
      <c r="A14" s="73" t="s">
        <v>2</v>
      </c>
      <c r="B14" s="73"/>
      <c r="C14" s="73"/>
      <c r="D14" s="73"/>
      <c r="E14" s="73"/>
      <c r="F14" s="73"/>
      <c r="G14" s="73"/>
      <c r="H14" s="74" t="s">
        <v>24</v>
      </c>
      <c r="I14" s="74"/>
      <c r="J14" s="74"/>
      <c r="K14" s="74"/>
      <c r="L14" s="74"/>
      <c r="M14" s="74"/>
      <c r="N14" s="74"/>
      <c r="O14" s="74"/>
    </row>
    <row r="15" spans="1:15" ht="34.5" customHeight="1" x14ac:dyDescent="0.25">
      <c r="A15" s="73" t="s">
        <v>3</v>
      </c>
      <c r="B15" s="73"/>
      <c r="C15" s="73"/>
      <c r="D15" s="73"/>
      <c r="E15" s="73"/>
      <c r="F15" s="73"/>
      <c r="G15" s="73"/>
      <c r="H15" s="74" t="s">
        <v>52</v>
      </c>
      <c r="I15" s="74"/>
      <c r="J15" s="74"/>
      <c r="K15" s="74"/>
      <c r="L15" s="74"/>
      <c r="M15" s="74"/>
      <c r="N15" s="74"/>
      <c r="O15" s="74"/>
    </row>
    <row r="16" spans="1:15" ht="19.5" customHeight="1" x14ac:dyDescent="0.25">
      <c r="A16" s="73" t="s">
        <v>4</v>
      </c>
      <c r="B16" s="73"/>
      <c r="C16" s="73"/>
      <c r="D16" s="73"/>
      <c r="E16" s="73"/>
      <c r="F16" s="73"/>
      <c r="G16" s="73"/>
      <c r="H16" s="74" t="s">
        <v>60</v>
      </c>
      <c r="I16" s="74"/>
      <c r="J16" s="74"/>
      <c r="K16" s="74"/>
      <c r="L16" s="74"/>
      <c r="M16" s="74"/>
      <c r="N16" s="74"/>
      <c r="O16" s="74"/>
    </row>
    <row r="17" spans="1:15" ht="15.75" customHeight="1" x14ac:dyDescent="0.25">
      <c r="A17" s="75" t="s">
        <v>25</v>
      </c>
      <c r="B17" s="75"/>
      <c r="C17" s="75"/>
      <c r="D17" s="75"/>
      <c r="E17" s="75"/>
      <c r="F17" s="75"/>
      <c r="G17" s="7"/>
      <c r="H17" s="6"/>
      <c r="I17" s="6"/>
      <c r="J17" s="6"/>
      <c r="K17" s="6"/>
      <c r="L17" s="6"/>
      <c r="M17" s="6"/>
      <c r="N17" s="6"/>
      <c r="O17" s="6"/>
    </row>
    <row r="18" spans="1:15" ht="15.75" customHeight="1" x14ac:dyDescent="0.25">
      <c r="A18" s="87" t="s">
        <v>26</v>
      </c>
      <c r="B18" s="87"/>
      <c r="C18" s="87"/>
      <c r="D18" s="87"/>
      <c r="E18" s="87"/>
      <c r="F18" s="87"/>
      <c r="G18" s="7"/>
      <c r="H18" s="6"/>
      <c r="I18" s="6"/>
      <c r="J18" s="6"/>
      <c r="K18" s="6"/>
      <c r="L18" s="6"/>
      <c r="M18" s="6"/>
      <c r="N18" s="6"/>
      <c r="O18" s="6"/>
    </row>
    <row r="19" spans="1:15" ht="15" customHeight="1" x14ac:dyDescent="0.25">
      <c r="A19" s="88" t="s">
        <v>61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</row>
    <row r="20" spans="1:15" s="15" customFormat="1" ht="114.75" customHeight="1" x14ac:dyDescent="0.25">
      <c r="A20" s="13" t="s">
        <v>28</v>
      </c>
      <c r="B20" s="14" t="s">
        <v>29</v>
      </c>
      <c r="C20" s="14" t="s">
        <v>30</v>
      </c>
      <c r="D20" s="14" t="s">
        <v>31</v>
      </c>
      <c r="E20" s="89" t="s">
        <v>59</v>
      </c>
      <c r="F20" s="89"/>
      <c r="G20" s="89"/>
      <c r="H20" s="89"/>
      <c r="I20" s="89" t="s">
        <v>32</v>
      </c>
      <c r="J20" s="89"/>
      <c r="K20" s="89"/>
      <c r="L20" s="89" t="s">
        <v>1</v>
      </c>
      <c r="M20" s="89"/>
      <c r="N20" s="90" t="s">
        <v>80</v>
      </c>
      <c r="O20" s="90"/>
    </row>
    <row r="21" spans="1:15" s="19" customFormat="1" ht="18" customHeight="1" x14ac:dyDescent="0.25">
      <c r="A21" s="16">
        <v>1</v>
      </c>
      <c r="B21" s="17">
        <v>2</v>
      </c>
      <c r="C21" s="12">
        <v>3</v>
      </c>
      <c r="D21" s="16">
        <v>4</v>
      </c>
      <c r="E21" s="70">
        <v>5</v>
      </c>
      <c r="F21" s="71"/>
      <c r="G21" s="71"/>
      <c r="H21" s="72"/>
      <c r="I21" s="70">
        <v>7</v>
      </c>
      <c r="J21" s="71"/>
      <c r="K21" s="72"/>
      <c r="L21" s="69">
        <v>9</v>
      </c>
      <c r="M21" s="69"/>
      <c r="N21" s="18"/>
      <c r="O21" s="18"/>
    </row>
    <row r="22" spans="1:15" s="15" customFormat="1" ht="31.5" x14ac:dyDescent="0.25">
      <c r="A22" s="20"/>
      <c r="B22" s="21" t="s">
        <v>27</v>
      </c>
      <c r="C22" s="27">
        <v>277458.37</v>
      </c>
      <c r="D22" s="46">
        <v>1.0044999999999999</v>
      </c>
      <c r="E22" s="50">
        <f>C22*D22</f>
        <v>278706.93266499997</v>
      </c>
      <c r="F22" s="51"/>
      <c r="G22" s="51"/>
      <c r="H22" s="52"/>
      <c r="I22" s="53">
        <v>1.0043</v>
      </c>
      <c r="J22" s="54"/>
      <c r="K22" s="55"/>
      <c r="L22" s="56">
        <f>I22*E22</f>
        <v>279905.37247545947</v>
      </c>
      <c r="M22" s="56"/>
      <c r="N22" s="23"/>
      <c r="O22" s="23"/>
    </row>
    <row r="23" spans="1:15" s="15" customFormat="1" ht="31.5" x14ac:dyDescent="0.25">
      <c r="A23" s="22"/>
      <c r="B23" s="21" t="s">
        <v>33</v>
      </c>
      <c r="C23" s="27">
        <v>1329271.81</v>
      </c>
      <c r="D23" s="46">
        <v>1.0044999999999999</v>
      </c>
      <c r="E23" s="50">
        <f>C23*D23</f>
        <v>1335253.533145</v>
      </c>
      <c r="F23" s="51"/>
      <c r="G23" s="51"/>
      <c r="H23" s="52"/>
      <c r="I23" s="53">
        <v>1.0124</v>
      </c>
      <c r="J23" s="54"/>
      <c r="K23" s="55"/>
      <c r="L23" s="56">
        <f>I23*E23</f>
        <v>1351810.6769559979</v>
      </c>
      <c r="M23" s="56"/>
      <c r="N23" s="23"/>
      <c r="O23" s="23"/>
    </row>
    <row r="24" spans="1:15" s="15" customFormat="1" ht="31.5" x14ac:dyDescent="0.25">
      <c r="A24" s="22"/>
      <c r="B24" s="21" t="s">
        <v>54</v>
      </c>
      <c r="C24" s="43">
        <v>1391016.87</v>
      </c>
      <c r="D24" s="46">
        <f>D23</f>
        <v>1.0044999999999999</v>
      </c>
      <c r="E24" s="50">
        <f>C24*D24</f>
        <v>1397276.445915</v>
      </c>
      <c r="F24" s="51"/>
      <c r="G24" s="51"/>
      <c r="H24" s="52"/>
      <c r="I24" s="53">
        <f>I23</f>
        <v>1.0124</v>
      </c>
      <c r="J24" s="54"/>
      <c r="K24" s="55"/>
      <c r="L24" s="56">
        <f>I24*E24</f>
        <v>1414602.6738443461</v>
      </c>
      <c r="M24" s="56"/>
      <c r="N24" s="23"/>
      <c r="O24" s="23"/>
    </row>
    <row r="25" spans="1:15" s="15" customFormat="1" ht="47.25" x14ac:dyDescent="0.25">
      <c r="A25" s="20"/>
      <c r="B25" s="21" t="s">
        <v>35</v>
      </c>
      <c r="C25" s="27">
        <v>534842.64</v>
      </c>
      <c r="D25" s="46">
        <v>1.0044999999999999</v>
      </c>
      <c r="E25" s="50">
        <f>C25*D25</f>
        <v>537249.43187999993</v>
      </c>
      <c r="F25" s="51"/>
      <c r="G25" s="51"/>
      <c r="H25" s="52"/>
      <c r="I25" s="53">
        <f>I23</f>
        <v>1.0124</v>
      </c>
      <c r="J25" s="54"/>
      <c r="K25" s="55"/>
      <c r="L25" s="56">
        <f>I25*E25</f>
        <v>543911.32483531185</v>
      </c>
      <c r="M25" s="56"/>
      <c r="N25" s="24"/>
      <c r="O25" s="24"/>
    </row>
    <row r="26" spans="1:15" s="15" customFormat="1" ht="15.75" x14ac:dyDescent="0.25">
      <c r="A26" s="84" t="s">
        <v>5</v>
      </c>
      <c r="B26" s="85"/>
      <c r="C26" s="86"/>
      <c r="D26" s="22"/>
      <c r="E26" s="70"/>
      <c r="F26" s="71"/>
      <c r="G26" s="71"/>
      <c r="H26" s="72"/>
      <c r="I26" s="70"/>
      <c r="J26" s="71"/>
      <c r="K26" s="72"/>
      <c r="L26" s="69"/>
      <c r="M26" s="69"/>
      <c r="N26" s="26"/>
      <c r="O26" s="23"/>
    </row>
    <row r="27" spans="1:15" s="15" customFormat="1" ht="47.25" x14ac:dyDescent="0.25">
      <c r="A27" s="22"/>
      <c r="B27" s="17" t="s">
        <v>34</v>
      </c>
      <c r="C27" s="27">
        <v>706517.93</v>
      </c>
      <c r="D27" s="12"/>
      <c r="E27" s="50">
        <v>709697.27</v>
      </c>
      <c r="F27" s="51"/>
      <c r="G27" s="51"/>
      <c r="H27" s="52"/>
      <c r="I27" s="70"/>
      <c r="J27" s="71"/>
      <c r="K27" s="72"/>
      <c r="L27" s="56">
        <f>(L22+L23+L25+L24)*0.2</f>
        <v>718046.00962222321</v>
      </c>
      <c r="M27" s="56">
        <v>258</v>
      </c>
      <c r="N27" s="25"/>
      <c r="O27" s="26"/>
    </row>
    <row r="28" spans="1:15" s="1" customFormat="1" ht="15.75" x14ac:dyDescent="0.25">
      <c r="A28" s="2"/>
      <c r="B28" s="28" t="s">
        <v>6</v>
      </c>
      <c r="C28" s="27">
        <f>ROUND((C22+C23+C24+C25+C27),2)</f>
        <v>4239107.62</v>
      </c>
      <c r="D28" s="4"/>
      <c r="E28" s="81">
        <f>E22+E23+E24+E25+E27</f>
        <v>4258183.6136050001</v>
      </c>
      <c r="F28" s="82"/>
      <c r="G28" s="82">
        <v>0</v>
      </c>
      <c r="H28" s="83"/>
      <c r="I28" s="66"/>
      <c r="J28" s="67"/>
      <c r="K28" s="68"/>
      <c r="L28" s="56">
        <f>L27+L25+L23+L22+L24</f>
        <v>4308276.0577333383</v>
      </c>
      <c r="M28" s="56" t="e">
        <f>#REF!+M27</f>
        <v>#REF!</v>
      </c>
      <c r="N28" s="10"/>
      <c r="O28" s="11"/>
    </row>
    <row r="29" spans="1:15" s="1" customFormat="1" ht="15.75" x14ac:dyDescent="0.25">
      <c r="A29" s="29"/>
      <c r="B29" s="30"/>
      <c r="C29" s="31"/>
      <c r="D29" s="32"/>
      <c r="E29" s="33"/>
      <c r="F29" s="33"/>
      <c r="G29" s="33"/>
      <c r="H29" s="33"/>
      <c r="I29" s="34"/>
      <c r="J29" s="34"/>
      <c r="K29" s="34"/>
      <c r="L29" s="31"/>
      <c r="M29" s="31"/>
      <c r="N29" s="10"/>
      <c r="O29" s="11"/>
    </row>
    <row r="30" spans="1:15" s="1" customFormat="1" ht="15.75" customHeight="1" x14ac:dyDescent="0.25">
      <c r="A30" s="60" t="s">
        <v>62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10"/>
      <c r="O30" s="11"/>
    </row>
    <row r="31" spans="1:15" s="1" customFormat="1" ht="15.75" customHeight="1" x14ac:dyDescent="0.25">
      <c r="A31" s="60" t="s">
        <v>63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10"/>
      <c r="O31" s="11"/>
    </row>
    <row r="32" spans="1:15" s="1" customFormat="1" ht="15.75" customHeight="1" x14ac:dyDescent="0.25">
      <c r="A32" s="60" t="s">
        <v>36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10"/>
      <c r="O32" s="11"/>
    </row>
    <row r="33" spans="1:15" s="1" customFormat="1" ht="15.75" customHeight="1" x14ac:dyDescent="0.25">
      <c r="A33" s="60" t="s">
        <v>57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10"/>
      <c r="O33" s="11"/>
    </row>
    <row r="34" spans="1:15" s="1" customFormat="1" ht="15.75" customHeight="1" x14ac:dyDescent="0.25">
      <c r="A34" s="60" t="s">
        <v>58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10"/>
      <c r="O34" s="11"/>
    </row>
    <row r="35" spans="1:15" s="1" customFormat="1" ht="15.75" customHeight="1" x14ac:dyDescent="0.25">
      <c r="A35" s="60" t="s">
        <v>37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10"/>
      <c r="O35" s="11"/>
    </row>
    <row r="36" spans="1:15" s="1" customFormat="1" ht="15.75" customHeight="1" x14ac:dyDescent="0.25">
      <c r="A36" s="60" t="s">
        <v>55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10"/>
      <c r="O36" s="11"/>
    </row>
    <row r="37" spans="1:15" s="1" customFormat="1" ht="15.75" customHeight="1" x14ac:dyDescent="0.25">
      <c r="A37" s="60" t="s">
        <v>64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10"/>
      <c r="O37" s="11"/>
    </row>
    <row r="38" spans="1:15" s="29" customFormat="1" ht="15.75" customHeight="1" x14ac:dyDescent="0.25">
      <c r="A38" s="59" t="s">
        <v>69</v>
      </c>
      <c r="B38" s="59"/>
      <c r="C38" s="59"/>
      <c r="D38" s="59"/>
      <c r="E38" s="59"/>
      <c r="F38" s="59"/>
      <c r="G38" s="36"/>
      <c r="H38" s="37"/>
      <c r="I38" s="34"/>
      <c r="J38" s="34"/>
      <c r="K38" s="34"/>
      <c r="L38" s="31"/>
      <c r="M38" s="31"/>
      <c r="N38" s="10"/>
      <c r="O38" s="11"/>
    </row>
    <row r="39" spans="1:15" s="29" customFormat="1" ht="15.75" customHeight="1" x14ac:dyDescent="0.25">
      <c r="A39" s="65" t="s">
        <v>65</v>
      </c>
      <c r="B39" s="91"/>
      <c r="C39" s="91"/>
      <c r="D39" s="91"/>
      <c r="E39" s="91"/>
      <c r="F39" s="47"/>
      <c r="G39" s="36">
        <v>1.0044999999999999</v>
      </c>
      <c r="H39" s="37"/>
      <c r="I39" s="34"/>
      <c r="J39" s="34"/>
      <c r="K39" s="34"/>
      <c r="L39" s="31"/>
      <c r="M39" s="31"/>
      <c r="N39" s="10"/>
      <c r="O39" s="11"/>
    </row>
    <row r="40" spans="1:15" s="29" customFormat="1" ht="15.75" customHeight="1" x14ac:dyDescent="0.25">
      <c r="A40" s="65" t="s">
        <v>66</v>
      </c>
      <c r="B40" s="91"/>
      <c r="C40" s="91"/>
      <c r="D40" s="91"/>
      <c r="E40" s="91"/>
      <c r="F40" s="47"/>
      <c r="G40" s="48">
        <v>1</v>
      </c>
      <c r="H40" s="37"/>
      <c r="I40" s="34"/>
      <c r="J40" s="34"/>
      <c r="K40" s="34"/>
      <c r="L40" s="31"/>
      <c r="M40" s="31"/>
      <c r="N40" s="10"/>
      <c r="O40" s="11"/>
    </row>
    <row r="41" spans="1:15" s="29" customFormat="1" ht="15.75" customHeight="1" x14ac:dyDescent="0.25">
      <c r="A41" s="65" t="s">
        <v>67</v>
      </c>
      <c r="B41" s="91"/>
      <c r="C41" s="91"/>
      <c r="D41" s="91"/>
      <c r="E41" s="91"/>
      <c r="F41" s="47"/>
      <c r="G41" s="48">
        <v>1</v>
      </c>
      <c r="H41" s="37"/>
      <c r="I41" s="34"/>
      <c r="J41" s="34"/>
      <c r="K41" s="34"/>
      <c r="L41" s="31"/>
      <c r="M41" s="31"/>
      <c r="N41" s="10"/>
      <c r="O41" s="11"/>
    </row>
    <row r="42" spans="1:15" s="29" customFormat="1" ht="15.75" customHeight="1" x14ac:dyDescent="0.25">
      <c r="A42" s="65" t="s">
        <v>68</v>
      </c>
      <c r="B42" s="91"/>
      <c r="C42" s="91"/>
      <c r="D42" s="91"/>
      <c r="E42" s="91"/>
      <c r="F42" s="47"/>
      <c r="G42" s="48">
        <v>1</v>
      </c>
      <c r="H42" s="37"/>
      <c r="I42" s="34"/>
      <c r="J42" s="34"/>
      <c r="K42" s="34"/>
      <c r="L42" s="31"/>
      <c r="M42" s="31"/>
      <c r="N42" s="10"/>
      <c r="O42" s="11"/>
    </row>
    <row r="43" spans="1:15" s="29" customFormat="1" ht="15.75" x14ac:dyDescent="0.25">
      <c r="A43" s="59" t="s">
        <v>70</v>
      </c>
      <c r="B43" s="59"/>
      <c r="C43" s="59"/>
      <c r="D43" s="59"/>
      <c r="E43" s="59"/>
      <c r="F43" s="59"/>
      <c r="G43" s="49">
        <v>1.0044999999999999</v>
      </c>
      <c r="H43" s="37"/>
      <c r="I43" s="34"/>
      <c r="J43" s="34"/>
      <c r="K43" s="34"/>
      <c r="L43" s="31"/>
      <c r="M43" s="31"/>
      <c r="N43" s="10"/>
      <c r="O43" s="11"/>
    </row>
    <row r="44" spans="1:15" s="29" customFormat="1" ht="15.75" x14ac:dyDescent="0.25">
      <c r="A44" s="59" t="s">
        <v>38</v>
      </c>
      <c r="B44" s="59"/>
      <c r="C44" s="59"/>
      <c r="D44" s="59"/>
      <c r="E44" s="59"/>
      <c r="F44" s="59"/>
      <c r="G44" s="36"/>
      <c r="H44" s="37"/>
      <c r="I44" s="34"/>
      <c r="J44" s="34"/>
      <c r="K44" s="34"/>
      <c r="L44" s="31"/>
      <c r="M44" s="31"/>
      <c r="N44" s="10"/>
      <c r="O44" s="11"/>
    </row>
    <row r="45" spans="1:15" s="29" customFormat="1" ht="15.75" customHeight="1" x14ac:dyDescent="0.25">
      <c r="A45" s="58" t="s">
        <v>39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10"/>
      <c r="O45" s="11"/>
    </row>
    <row r="46" spans="1:15" s="29" customFormat="1" ht="15.75" x14ac:dyDescent="0.25">
      <c r="A46" s="58" t="s">
        <v>40</v>
      </c>
      <c r="B46" s="58"/>
      <c r="C46" s="58"/>
      <c r="D46" s="58"/>
      <c r="E46" s="58"/>
      <c r="G46" s="45">
        <v>1.0529999999999999</v>
      </c>
      <c r="H46" s="33"/>
      <c r="I46" s="34"/>
      <c r="J46" s="34"/>
      <c r="K46" s="34"/>
      <c r="L46" s="31"/>
      <c r="M46" s="31"/>
      <c r="N46" s="10"/>
      <c r="O46" s="11"/>
    </row>
    <row r="47" spans="1:15" s="29" customFormat="1" ht="15.75" x14ac:dyDescent="0.25">
      <c r="A47" s="58" t="s">
        <v>41</v>
      </c>
      <c r="B47" s="58"/>
      <c r="C47" s="58"/>
      <c r="D47" s="58"/>
      <c r="E47" s="58"/>
      <c r="F47" s="39"/>
      <c r="G47" s="36"/>
      <c r="H47" s="33"/>
      <c r="I47" s="34"/>
      <c r="J47" s="34"/>
      <c r="K47" s="34"/>
      <c r="L47" s="31"/>
      <c r="M47" s="31"/>
      <c r="N47" s="10"/>
      <c r="O47" s="11"/>
    </row>
    <row r="48" spans="1:15" s="29" customFormat="1" ht="15.75" x14ac:dyDescent="0.25">
      <c r="A48" s="58" t="s">
        <v>40</v>
      </c>
      <c r="B48" s="58"/>
      <c r="C48" s="58"/>
      <c r="D48" s="35" t="s">
        <v>42</v>
      </c>
      <c r="E48" s="35"/>
      <c r="G48" s="38">
        <v>1.0043</v>
      </c>
      <c r="H48" s="33"/>
      <c r="I48" s="34"/>
      <c r="J48" s="34"/>
      <c r="K48" s="34"/>
      <c r="L48" s="31"/>
      <c r="M48" s="31"/>
      <c r="N48" s="10"/>
      <c r="O48" s="11"/>
    </row>
    <row r="49" spans="1:256" s="29" customFormat="1" ht="27" customHeight="1" x14ac:dyDescent="0.25">
      <c r="A49" s="58" t="s">
        <v>71</v>
      </c>
      <c r="B49" s="58"/>
      <c r="C49" s="58"/>
      <c r="D49" s="35"/>
      <c r="E49" s="35"/>
      <c r="G49" s="38">
        <f>G48</f>
        <v>1.0043</v>
      </c>
      <c r="H49" s="33"/>
      <c r="I49" s="34"/>
      <c r="J49" s="34"/>
      <c r="K49" s="34"/>
      <c r="L49" s="31"/>
      <c r="M49" s="31"/>
      <c r="N49" s="10"/>
      <c r="O49" s="11"/>
    </row>
    <row r="50" spans="1:256" s="29" customFormat="1" ht="15.75" x14ac:dyDescent="0.25">
      <c r="A50" s="61" t="s">
        <v>72</v>
      </c>
      <c r="B50" s="61"/>
      <c r="C50" s="61"/>
      <c r="D50" s="35" t="s">
        <v>73</v>
      </c>
      <c r="E50" s="35"/>
      <c r="G50" s="38">
        <v>1.0043</v>
      </c>
      <c r="H50" s="33"/>
      <c r="I50" s="34"/>
      <c r="J50" s="34"/>
      <c r="K50" s="34"/>
      <c r="L50" s="31"/>
      <c r="M50" s="31"/>
      <c r="N50" s="10"/>
      <c r="O50" s="11"/>
    </row>
    <row r="51" spans="1:256" s="29" customFormat="1" ht="15.75" x14ac:dyDescent="0.25">
      <c r="A51" s="62" t="s">
        <v>43</v>
      </c>
      <c r="B51" s="62"/>
      <c r="C51" s="62"/>
      <c r="D51" s="40"/>
      <c r="E51" s="40"/>
      <c r="G51" s="41">
        <v>1.0043</v>
      </c>
      <c r="H51" s="33"/>
      <c r="I51" s="34"/>
      <c r="J51" s="34"/>
      <c r="K51" s="34"/>
      <c r="L51" s="31"/>
      <c r="M51" s="31"/>
      <c r="N51" s="10"/>
      <c r="O51" s="11"/>
    </row>
    <row r="52" spans="1:256" s="29" customFormat="1" ht="15.75" x14ac:dyDescent="0.25">
      <c r="A52" s="59" t="s">
        <v>44</v>
      </c>
      <c r="B52" s="59"/>
      <c r="C52" s="59"/>
      <c r="D52" s="59"/>
      <c r="E52" s="59"/>
      <c r="F52" s="59"/>
      <c r="G52" s="36"/>
      <c r="H52" s="33"/>
      <c r="I52" s="34"/>
      <c r="J52" s="34"/>
      <c r="K52" s="34"/>
      <c r="L52" s="31"/>
      <c r="M52" s="31"/>
      <c r="N52" s="10"/>
      <c r="O52" s="11"/>
    </row>
    <row r="53" spans="1:256" s="29" customFormat="1" ht="15.75" x14ac:dyDescent="0.25">
      <c r="A53" s="58" t="s">
        <v>74</v>
      </c>
      <c r="B53" s="58"/>
      <c r="C53" s="58"/>
      <c r="D53" s="58"/>
      <c r="E53" s="58"/>
      <c r="G53" s="38">
        <v>0.42899999999999999</v>
      </c>
      <c r="H53" s="33"/>
      <c r="I53" s="34"/>
      <c r="J53" s="34"/>
      <c r="K53" s="34"/>
      <c r="L53" s="31"/>
      <c r="M53" s="31"/>
      <c r="N53" s="10"/>
      <c r="O53" s="11"/>
    </row>
    <row r="54" spans="1:256" s="29" customFormat="1" ht="15.75" x14ac:dyDescent="0.25">
      <c r="A54" s="58" t="s">
        <v>75</v>
      </c>
      <c r="B54" s="58"/>
      <c r="C54" s="58"/>
      <c r="D54" s="58"/>
      <c r="E54" s="58"/>
      <c r="G54" s="38">
        <v>0.57099999999999995</v>
      </c>
      <c r="H54" s="33"/>
      <c r="I54" s="34"/>
      <c r="J54" s="34"/>
      <c r="K54" s="34"/>
      <c r="L54" s="31"/>
      <c r="M54" s="31"/>
      <c r="N54" s="10"/>
      <c r="O54" s="11"/>
    </row>
    <row r="55" spans="1:256" s="29" customFormat="1" ht="15.75" customHeight="1" x14ac:dyDescent="0.25">
      <c r="A55" s="57" t="s">
        <v>39</v>
      </c>
      <c r="B55" s="57"/>
      <c r="C55" s="57"/>
      <c r="D55" s="57"/>
      <c r="E55" s="57"/>
      <c r="F55" s="57"/>
      <c r="G55" s="57"/>
      <c r="H55" s="57"/>
      <c r="I55" s="34"/>
      <c r="J55" s="34"/>
      <c r="K55" s="34"/>
      <c r="L55" s="31"/>
      <c r="M55" s="31"/>
      <c r="N55" s="10"/>
      <c r="O55" s="11"/>
    </row>
    <row r="56" spans="1:256" s="29" customFormat="1" ht="15.75" x14ac:dyDescent="0.25">
      <c r="A56" s="58" t="s">
        <v>40</v>
      </c>
      <c r="B56" s="58"/>
      <c r="C56" s="58"/>
      <c r="D56" s="58"/>
      <c r="E56" s="58"/>
      <c r="G56" s="44">
        <v>1.0529999999999999</v>
      </c>
      <c r="H56" s="33"/>
      <c r="I56" s="34"/>
      <c r="J56" s="34"/>
      <c r="K56" s="34"/>
      <c r="L56" s="31"/>
      <c r="M56" s="31"/>
      <c r="N56" s="10"/>
      <c r="O56" s="11"/>
    </row>
    <row r="57" spans="1:256" s="29" customFormat="1" ht="15.75" x14ac:dyDescent="0.25">
      <c r="A57" s="58" t="s">
        <v>45</v>
      </c>
      <c r="B57" s="58"/>
      <c r="C57" s="58"/>
      <c r="D57" s="58"/>
      <c r="E57" s="58"/>
      <c r="G57" s="44">
        <v>1.048</v>
      </c>
      <c r="H57" s="33"/>
      <c r="I57" s="34"/>
      <c r="J57" s="34"/>
      <c r="K57" s="34"/>
      <c r="L57" s="31"/>
      <c r="M57" s="31"/>
      <c r="N57" s="10"/>
      <c r="O57" s="11"/>
    </row>
    <row r="58" spans="1:256" s="29" customFormat="1" ht="15.75" x14ac:dyDescent="0.25">
      <c r="A58" s="58" t="s">
        <v>41</v>
      </c>
      <c r="B58" s="58"/>
      <c r="C58" s="58"/>
      <c r="D58" s="58"/>
      <c r="E58" s="58"/>
      <c r="F58" s="39"/>
      <c r="G58" s="36"/>
      <c r="H58" s="33"/>
      <c r="I58" s="34"/>
      <c r="J58" s="34"/>
      <c r="K58" s="34"/>
      <c r="L58" s="31"/>
      <c r="M58" s="31"/>
      <c r="N58" s="10"/>
      <c r="O58" s="11"/>
    </row>
    <row r="59" spans="1:256" s="29" customFormat="1" ht="15.75" x14ac:dyDescent="0.25">
      <c r="A59" s="58" t="s">
        <v>40</v>
      </c>
      <c r="B59" s="58"/>
      <c r="C59" s="58"/>
      <c r="D59" s="35" t="s">
        <v>42</v>
      </c>
      <c r="E59" s="35"/>
      <c r="G59" s="38">
        <v>1.0043</v>
      </c>
      <c r="H59" s="33"/>
      <c r="I59" s="34"/>
      <c r="J59" s="34"/>
      <c r="K59" s="34"/>
      <c r="L59" s="31"/>
      <c r="M59" s="31"/>
      <c r="N59" s="10"/>
      <c r="O59" s="11"/>
    </row>
    <row r="60" spans="1:256" s="29" customFormat="1" ht="15.75" x14ac:dyDescent="0.25">
      <c r="A60" s="58" t="s">
        <v>45</v>
      </c>
      <c r="B60" s="58"/>
      <c r="C60" s="58"/>
      <c r="D60" s="35" t="s">
        <v>46</v>
      </c>
      <c r="E60" s="35"/>
      <c r="G60" s="38">
        <v>1.0039</v>
      </c>
      <c r="H60" s="33"/>
      <c r="I60" s="34"/>
      <c r="J60" s="34"/>
      <c r="K60" s="34"/>
      <c r="L60" s="31"/>
      <c r="M60" s="31"/>
      <c r="N60" s="10"/>
      <c r="O60" s="11"/>
    </row>
    <row r="61" spans="1:256" s="29" customFormat="1" ht="36.6" customHeight="1" x14ac:dyDescent="0.25">
      <c r="A61" s="59" t="s">
        <v>76</v>
      </c>
      <c r="B61" s="59"/>
      <c r="C61" s="59"/>
      <c r="D61" s="40" t="s">
        <v>56</v>
      </c>
      <c r="E61" s="40"/>
      <c r="G61" s="41">
        <v>1.0394000000000001</v>
      </c>
      <c r="H61" s="33"/>
      <c r="I61" s="34"/>
      <c r="J61" s="34"/>
      <c r="K61" s="34"/>
      <c r="L61" s="31"/>
      <c r="M61" s="31"/>
      <c r="N61" s="10"/>
      <c r="O61" s="11"/>
    </row>
    <row r="62" spans="1:256" s="29" customFormat="1" x14ac:dyDescent="0.25">
      <c r="A62" s="65" t="s">
        <v>72</v>
      </c>
      <c r="B62" s="65"/>
      <c r="C62" s="65"/>
      <c r="D62" s="35" t="s">
        <v>73</v>
      </c>
      <c r="E62" s="35"/>
      <c r="G62" s="38">
        <v>1.0043</v>
      </c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  <c r="IQ62" s="37"/>
      <c r="IR62" s="37"/>
      <c r="IS62" s="37"/>
      <c r="IT62" s="37"/>
      <c r="IU62" s="37"/>
      <c r="IV62" s="37"/>
    </row>
    <row r="63" spans="1:256" s="9" customFormat="1" x14ac:dyDescent="0.25">
      <c r="A63" s="65" t="s">
        <v>77</v>
      </c>
      <c r="B63" s="65"/>
      <c r="C63" s="65"/>
      <c r="D63" s="64" t="s">
        <v>78</v>
      </c>
      <c r="E63" s="64"/>
      <c r="G63" s="38">
        <v>1.0185</v>
      </c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  <c r="IQ63" s="37"/>
      <c r="IR63" s="37"/>
      <c r="IS63" s="37"/>
      <c r="IT63" s="37"/>
      <c r="IU63" s="37"/>
      <c r="IV63" s="37"/>
    </row>
    <row r="64" spans="1:256" s="9" customFormat="1" ht="25.5" customHeight="1" x14ac:dyDescent="0.25">
      <c r="A64" s="58" t="s">
        <v>43</v>
      </c>
      <c r="B64" s="58"/>
      <c r="C64" s="58"/>
      <c r="D64" s="63" t="s">
        <v>79</v>
      </c>
      <c r="E64" s="63"/>
      <c r="G64" s="42">
        <v>1.0124</v>
      </c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  <c r="IQ64" s="37"/>
      <c r="IR64" s="37"/>
      <c r="IS64" s="37"/>
      <c r="IT64" s="37"/>
      <c r="IU64" s="37"/>
      <c r="IV64" s="37"/>
    </row>
    <row r="65" spans="1:15" ht="15.75" customHeight="1" x14ac:dyDescent="0.25">
      <c r="A65" s="80" t="s">
        <v>8</v>
      </c>
      <c r="B65" s="80"/>
      <c r="C65" s="80"/>
      <c r="D65" s="80"/>
      <c r="E65" s="80"/>
      <c r="F65" s="80"/>
      <c r="G65" s="80"/>
      <c r="H65" s="3"/>
    </row>
    <row r="66" spans="1:15" ht="15" customHeight="1" x14ac:dyDescent="0.25">
      <c r="A66" s="93" t="s">
        <v>47</v>
      </c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</row>
    <row r="67" spans="1:15" x14ac:dyDescent="0.25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</row>
    <row r="68" spans="1:15" x14ac:dyDescent="0.25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</row>
    <row r="69" spans="1:15" ht="15" customHeight="1" x14ac:dyDescent="0.25">
      <c r="A69" s="93" t="s">
        <v>48</v>
      </c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5" ht="15.75" x14ac:dyDescent="0.25">
      <c r="A70" s="92" t="s">
        <v>49</v>
      </c>
      <c r="B70" s="92"/>
      <c r="C70" s="92"/>
      <c r="D70" s="92"/>
      <c r="E70" s="92"/>
      <c r="F70" s="92"/>
      <c r="G70" s="92"/>
      <c r="H70" s="92"/>
      <c r="I70" s="92"/>
      <c r="J70" s="92"/>
    </row>
    <row r="71" spans="1:15" x14ac:dyDescent="0.25"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</row>
  </sheetData>
  <mergeCells count="83">
    <mergeCell ref="A39:E39"/>
    <mergeCell ref="A40:E40"/>
    <mergeCell ref="A41:E41"/>
    <mergeCell ref="A42:E42"/>
    <mergeCell ref="A70:J70"/>
    <mergeCell ref="A69:K69"/>
    <mergeCell ref="A66:O68"/>
    <mergeCell ref="A48:C48"/>
    <mergeCell ref="A44:F44"/>
    <mergeCell ref="A46:E46"/>
    <mergeCell ref="A47:E47"/>
    <mergeCell ref="A57:E57"/>
    <mergeCell ref="A18:F18"/>
    <mergeCell ref="A19:O19"/>
    <mergeCell ref="E20:H20"/>
    <mergeCell ref="E21:H21"/>
    <mergeCell ref="I20:K20"/>
    <mergeCell ref="I21:K21"/>
    <mergeCell ref="L20:M20"/>
    <mergeCell ref="N20:O20"/>
    <mergeCell ref="E26:H26"/>
    <mergeCell ref="A32:M32"/>
    <mergeCell ref="A33:M33"/>
    <mergeCell ref="A34:M34"/>
    <mergeCell ref="E22:H22"/>
    <mergeCell ref="E23:H23"/>
    <mergeCell ref="E25:H25"/>
    <mergeCell ref="I22:K22"/>
    <mergeCell ref="I23:K23"/>
    <mergeCell ref="I25:K25"/>
    <mergeCell ref="E27:H27"/>
    <mergeCell ref="E28:H28"/>
    <mergeCell ref="I27:K27"/>
    <mergeCell ref="A31:M31"/>
    <mergeCell ref="L28:M28"/>
    <mergeCell ref="A26:C26"/>
    <mergeCell ref="A38:F38"/>
    <mergeCell ref="A43:F43"/>
    <mergeCell ref="A35:M35"/>
    <mergeCell ref="B71:O71"/>
    <mergeCell ref="A65:G65"/>
    <mergeCell ref="A56:E56"/>
    <mergeCell ref="A1:O4"/>
    <mergeCell ref="A5:O10"/>
    <mergeCell ref="A11:O12"/>
    <mergeCell ref="A14:G14"/>
    <mergeCell ref="H14:O14"/>
    <mergeCell ref="A15:G15"/>
    <mergeCell ref="H15:O15"/>
    <mergeCell ref="A16:G16"/>
    <mergeCell ref="H16:O16"/>
    <mergeCell ref="A17:F17"/>
    <mergeCell ref="I28:K28"/>
    <mergeCell ref="L21:M21"/>
    <mergeCell ref="L22:M22"/>
    <mergeCell ref="L23:M23"/>
    <mergeCell ref="L25:M25"/>
    <mergeCell ref="L26:M26"/>
    <mergeCell ref="L27:M27"/>
    <mergeCell ref="I26:K26"/>
    <mergeCell ref="A64:C64"/>
    <mergeCell ref="D64:E64"/>
    <mergeCell ref="D63:E63"/>
    <mergeCell ref="A60:C60"/>
    <mergeCell ref="A61:C61"/>
    <mergeCell ref="A62:C62"/>
    <mergeCell ref="A63:C63"/>
    <mergeCell ref="E24:H24"/>
    <mergeCell ref="I24:K24"/>
    <mergeCell ref="L24:M24"/>
    <mergeCell ref="A55:H55"/>
    <mergeCell ref="A59:C59"/>
    <mergeCell ref="A58:E58"/>
    <mergeCell ref="A52:F52"/>
    <mergeCell ref="A53:E53"/>
    <mergeCell ref="A54:E54"/>
    <mergeCell ref="A36:M36"/>
    <mergeCell ref="A37:M37"/>
    <mergeCell ref="A49:C49"/>
    <mergeCell ref="A50:C50"/>
    <mergeCell ref="A51:C51"/>
    <mergeCell ref="A30:M30"/>
    <mergeCell ref="A45:M45"/>
  </mergeCells>
  <pageMargins left="0.7" right="0.7" top="0.75" bottom="0.75" header="0.3" footer="0.3"/>
  <pageSetup paperSize="9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opLeftCell="A19" zoomScaleNormal="100" workbookViewId="0">
      <selection activeCell="A9" sqref="A9:N9"/>
    </sheetView>
  </sheetViews>
  <sheetFormatPr defaultRowHeight="15" x14ac:dyDescent="0.25"/>
  <cols>
    <col min="12" max="12" width="0.140625" customWidth="1"/>
    <col min="13" max="14" width="8.85546875" hidden="1" customWidth="1"/>
  </cols>
  <sheetData>
    <row r="1" spans="1:14" x14ac:dyDescent="0.25">
      <c r="A1" s="99" t="s">
        <v>13</v>
      </c>
      <c r="B1" s="99" t="s">
        <v>13</v>
      </c>
      <c r="C1" s="99" t="s">
        <v>13</v>
      </c>
      <c r="D1" s="99" t="s">
        <v>13</v>
      </c>
      <c r="E1" s="99" t="s">
        <v>13</v>
      </c>
      <c r="F1" s="99" t="s">
        <v>13</v>
      </c>
      <c r="G1" s="99" t="s">
        <v>13</v>
      </c>
      <c r="H1" s="99" t="s">
        <v>13</v>
      </c>
      <c r="I1" s="99" t="s">
        <v>13</v>
      </c>
      <c r="J1" s="99" t="s">
        <v>13</v>
      </c>
      <c r="K1" s="99" t="s">
        <v>13</v>
      </c>
      <c r="L1" s="99" t="s">
        <v>13</v>
      </c>
      <c r="M1" s="99" t="s">
        <v>13</v>
      </c>
      <c r="N1" s="99" t="s">
        <v>13</v>
      </c>
    </row>
    <row r="2" spans="1:14" ht="37.15" customHeight="1" x14ac:dyDescent="0.25">
      <c r="A2" s="102" t="s">
        <v>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4" ht="59.25" customHeight="1" x14ac:dyDescent="0.3">
      <c r="A3" s="103" t="s">
        <v>50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4" ht="18.75" x14ac:dyDescent="0.3">
      <c r="A4" s="103" t="s">
        <v>10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4" ht="45.6" customHeight="1" x14ac:dyDescent="0.25">
      <c r="A5" s="104" t="s">
        <v>51</v>
      </c>
      <c r="B5" s="104" t="s">
        <v>11</v>
      </c>
      <c r="C5" s="104" t="s">
        <v>11</v>
      </c>
      <c r="D5" s="104" t="s">
        <v>11</v>
      </c>
      <c r="E5" s="104" t="s">
        <v>11</v>
      </c>
      <c r="F5" s="104" t="s">
        <v>11</v>
      </c>
      <c r="G5" s="104" t="s">
        <v>11</v>
      </c>
      <c r="H5" s="104" t="s">
        <v>11</v>
      </c>
      <c r="I5" s="104" t="s">
        <v>11</v>
      </c>
      <c r="J5" s="104" t="s">
        <v>11</v>
      </c>
      <c r="K5" s="104" t="s">
        <v>11</v>
      </c>
      <c r="L5" s="104" t="s">
        <v>11</v>
      </c>
      <c r="M5" s="104" t="s">
        <v>11</v>
      </c>
      <c r="N5" s="104" t="s">
        <v>11</v>
      </c>
    </row>
    <row r="6" spans="1:14" x14ac:dyDescent="0.25">
      <c r="A6" s="98" t="s">
        <v>12</v>
      </c>
      <c r="B6" s="98" t="s">
        <v>12</v>
      </c>
      <c r="C6" s="98" t="s">
        <v>12</v>
      </c>
      <c r="D6" s="98" t="s">
        <v>12</v>
      </c>
      <c r="E6" s="98" t="s">
        <v>12</v>
      </c>
      <c r="F6" s="98" t="s">
        <v>12</v>
      </c>
      <c r="G6" s="98" t="s">
        <v>12</v>
      </c>
      <c r="H6" s="98" t="s">
        <v>12</v>
      </c>
      <c r="I6" s="98" t="s">
        <v>12</v>
      </c>
      <c r="J6" s="98" t="s">
        <v>12</v>
      </c>
      <c r="K6" s="98" t="s">
        <v>12</v>
      </c>
      <c r="L6" s="98" t="s">
        <v>12</v>
      </c>
      <c r="M6" s="98" t="s">
        <v>12</v>
      </c>
      <c r="N6" s="98" t="s">
        <v>12</v>
      </c>
    </row>
    <row r="7" spans="1:14" x14ac:dyDescent="0.25">
      <c r="A7" s="100" t="s">
        <v>14</v>
      </c>
      <c r="B7" s="100" t="s">
        <v>14</v>
      </c>
      <c r="C7" s="100" t="s">
        <v>14</v>
      </c>
      <c r="D7" s="100" t="s">
        <v>14</v>
      </c>
      <c r="E7" s="100" t="s">
        <v>14</v>
      </c>
      <c r="F7" s="100" t="s">
        <v>14</v>
      </c>
      <c r="G7" s="100" t="s">
        <v>14</v>
      </c>
      <c r="H7" s="100" t="s">
        <v>14</v>
      </c>
      <c r="I7" s="100" t="s">
        <v>14</v>
      </c>
      <c r="J7" s="100" t="s">
        <v>14</v>
      </c>
      <c r="K7" s="100" t="s">
        <v>14</v>
      </c>
      <c r="L7" s="100" t="s">
        <v>14</v>
      </c>
      <c r="M7" s="100" t="s">
        <v>14</v>
      </c>
      <c r="N7" s="100" t="s">
        <v>14</v>
      </c>
    </row>
    <row r="8" spans="1:14" ht="36" customHeight="1" x14ac:dyDescent="0.25">
      <c r="A8" s="101" t="s">
        <v>53</v>
      </c>
      <c r="B8" s="101" t="s">
        <v>15</v>
      </c>
      <c r="C8" s="101" t="s">
        <v>15</v>
      </c>
      <c r="D8" s="101" t="s">
        <v>15</v>
      </c>
      <c r="E8" s="101" t="s">
        <v>15</v>
      </c>
      <c r="F8" s="101" t="s">
        <v>15</v>
      </c>
      <c r="G8" s="101" t="s">
        <v>15</v>
      </c>
      <c r="H8" s="101" t="s">
        <v>15</v>
      </c>
      <c r="I8" s="101" t="s">
        <v>15</v>
      </c>
      <c r="J8" s="101" t="s">
        <v>15</v>
      </c>
      <c r="K8" s="101" t="s">
        <v>15</v>
      </c>
      <c r="L8" s="101" t="s">
        <v>15</v>
      </c>
      <c r="M8" s="101" t="s">
        <v>15</v>
      </c>
      <c r="N8" s="101" t="s">
        <v>15</v>
      </c>
    </row>
    <row r="9" spans="1:14" ht="35.450000000000003" customHeight="1" x14ac:dyDescent="0.25">
      <c r="A9" s="100" t="s">
        <v>16</v>
      </c>
      <c r="B9" s="100" t="s">
        <v>16</v>
      </c>
      <c r="C9" s="100" t="s">
        <v>16</v>
      </c>
      <c r="D9" s="100" t="s">
        <v>16</v>
      </c>
      <c r="E9" s="100" t="s">
        <v>16</v>
      </c>
      <c r="F9" s="100" t="s">
        <v>16</v>
      </c>
      <c r="G9" s="100" t="s">
        <v>16</v>
      </c>
      <c r="H9" s="100" t="s">
        <v>16</v>
      </c>
      <c r="I9" s="100" t="s">
        <v>16</v>
      </c>
      <c r="J9" s="100" t="s">
        <v>16</v>
      </c>
      <c r="K9" s="100" t="s">
        <v>16</v>
      </c>
      <c r="L9" s="100" t="s">
        <v>16</v>
      </c>
      <c r="M9" s="100" t="s">
        <v>16</v>
      </c>
      <c r="N9" s="100" t="s">
        <v>16</v>
      </c>
    </row>
    <row r="10" spans="1:14" ht="22.9" customHeight="1" x14ac:dyDescent="0.25"/>
    <row r="11" spans="1:14" x14ac:dyDescent="0.25">
      <c r="A11" s="94" t="s">
        <v>20</v>
      </c>
      <c r="B11" s="94" t="s">
        <v>17</v>
      </c>
      <c r="C11" s="94" t="s">
        <v>17</v>
      </c>
      <c r="D11" s="94" t="s">
        <v>17</v>
      </c>
    </row>
    <row r="12" spans="1:14" ht="15" customHeight="1" x14ac:dyDescent="0.25">
      <c r="A12" s="94" t="s">
        <v>21</v>
      </c>
      <c r="B12" s="94"/>
      <c r="C12" s="94"/>
      <c r="D12" s="94"/>
    </row>
    <row r="13" spans="1:14" ht="15" customHeight="1" x14ac:dyDescent="0.25">
      <c r="A13" s="94"/>
      <c r="B13" s="94"/>
      <c r="C13" s="94"/>
      <c r="D13" s="94"/>
    </row>
    <row r="14" spans="1:14" ht="52.5" customHeight="1" x14ac:dyDescent="0.3">
      <c r="A14" s="94"/>
      <c r="B14" s="94"/>
      <c r="C14" s="94"/>
      <c r="D14" s="94"/>
      <c r="E14" s="95" t="s">
        <v>22</v>
      </c>
      <c r="F14" s="95"/>
      <c r="G14" s="95"/>
      <c r="H14" s="95"/>
      <c r="I14" s="95"/>
      <c r="J14" s="95"/>
      <c r="K14" s="95"/>
    </row>
    <row r="15" spans="1:14" ht="15" customHeight="1" x14ac:dyDescent="0.25">
      <c r="A15" s="5"/>
      <c r="B15" s="5"/>
      <c r="C15" s="5"/>
      <c r="D15" s="5"/>
      <c r="E15" s="96" t="s">
        <v>18</v>
      </c>
      <c r="F15" s="96" t="s">
        <v>18</v>
      </c>
      <c r="G15" s="96" t="s">
        <v>18</v>
      </c>
      <c r="H15" s="96" t="s">
        <v>18</v>
      </c>
      <c r="I15" s="97" t="s">
        <v>19</v>
      </c>
      <c r="J15" s="97" t="s">
        <v>19</v>
      </c>
      <c r="K15" s="97" t="s">
        <v>19</v>
      </c>
      <c r="L15" s="97" t="s">
        <v>19</v>
      </c>
      <c r="M15" s="97" t="s">
        <v>19</v>
      </c>
    </row>
  </sheetData>
  <mergeCells count="14">
    <mergeCell ref="A6:N6"/>
    <mergeCell ref="A1:N1"/>
    <mergeCell ref="A7:N7"/>
    <mergeCell ref="A8:N8"/>
    <mergeCell ref="A9:N9"/>
    <mergeCell ref="A2:K2"/>
    <mergeCell ref="A3:K3"/>
    <mergeCell ref="A4:K4"/>
    <mergeCell ref="A5:N5"/>
    <mergeCell ref="A11:D11"/>
    <mergeCell ref="E14:K14"/>
    <mergeCell ref="E15:H15"/>
    <mergeCell ref="I15:M15"/>
    <mergeCell ref="A12:D14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 нов</vt:lpstr>
      <vt:lpstr>Протокол НМЦК</vt:lpstr>
      <vt:lpstr>'НМЦК нов'!Область_печати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Богатырёва Анастасия Андреевна</cp:lastModifiedBy>
  <cp:lastPrinted>2024-08-22T13:43:24Z</cp:lastPrinted>
  <dcterms:created xsi:type="dcterms:W3CDTF">2021-03-25T06:47:34Z</dcterms:created>
  <dcterms:modified xsi:type="dcterms:W3CDTF">2024-11-29T13:09:45Z</dcterms:modified>
</cp:coreProperties>
</file>