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Службы\ОКПиЗ\Common\! Закупки_2024_РЕГПОРЯДОК 44-ФЗ\!!!! НА РАЗМЕЩЕНИЕ\5. кап. рем дымовой трубы Октябрьское, Цурцумия\"/>
    </mc:Choice>
  </mc:AlternateContent>
  <bookViews>
    <workbookView xWindow="-90" yWindow="135" windowWidth="20640" windowHeight="12690"/>
  </bookViews>
  <sheets>
    <sheet name="НМЦК нов" sheetId="2" r:id="rId1"/>
    <sheet name="Протокол НМЦК" sheetId="3" r:id="rId2"/>
  </sheets>
  <definedNames>
    <definedName name="_xlnm.Print_Area" localSheetId="0">'НМЦК нов'!$A$1:$O$60</definedName>
  </definedNames>
  <calcPr calcId="162913"/>
</workbook>
</file>

<file path=xl/calcChain.xml><?xml version="1.0" encoding="utf-8"?>
<calcChain xmlns="http://schemas.openxmlformats.org/spreadsheetml/2006/main">
  <c r="K30" i="2" l="1"/>
  <c r="K33" i="2" l="1"/>
  <c r="I54" i="2"/>
  <c r="L27" i="2" l="1"/>
  <c r="M27" i="2" s="1"/>
  <c r="N27" i="2" l="1"/>
  <c r="M32" i="2" l="1"/>
  <c r="O32" i="2" s="1"/>
  <c r="O27" i="2" l="1"/>
  <c r="O30" i="2" s="1"/>
  <c r="M26" i="2"/>
  <c r="O26" i="2" s="1"/>
  <c r="O33" i="2" l="1"/>
  <c r="XFD30" i="2"/>
  <c r="O35" i="2" l="1"/>
  <c r="O36" i="2"/>
</calcChain>
</file>

<file path=xl/sharedStrings.xml><?xml version="1.0" encoding="utf-8"?>
<sst xmlns="http://schemas.openxmlformats.org/spreadsheetml/2006/main" count="179" uniqueCount="88">
  <si>
    <t xml:space="preserve">          Начальная (максимальная) цена контракта определена и обоснована посредством применения проектно-сметного метода.</t>
  </si>
  <si>
    <t>Начальная (максимальная) цена контракта с учетом индекса прогнозной инфляции на период выполнения работ</t>
  </si>
  <si>
    <t>Индекс
прогнозный
инфляции
на период
выполнения
работ</t>
  </si>
  <si>
    <t>Индекс
фактической
инфляции</t>
  </si>
  <si>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</si>
  <si>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</si>
  <si>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</si>
  <si>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</si>
  <si>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№ пп</t>
  </si>
  <si>
    <t>Номера глав, объектов, работ и затрат</t>
  </si>
  <si>
    <t>Сметная стоимость, тыс.руб.</t>
  </si>
  <si>
    <t xml:space="preserve">строитель-
ных работ
</t>
  </si>
  <si>
    <t>монтажных работ</t>
  </si>
  <si>
    <t>оборудования, мебели, инвентаря</t>
  </si>
  <si>
    <t>прочих</t>
  </si>
  <si>
    <t>Глава 1. Подготовка территории капитального ремонта</t>
  </si>
  <si>
    <t xml:space="preserve">Итого по Главе 1. </t>
  </si>
  <si>
    <t>Глава 2. Основные объекты строительства</t>
  </si>
  <si>
    <t>Номера сметных расчетов и смет</t>
  </si>
  <si>
    <t>Итого по Главе 2. "Основные объекты строительства"</t>
  </si>
  <si>
    <t>Итого по Главам 1-7</t>
  </si>
  <si>
    <t>Итого по Главам 1-8</t>
  </si>
  <si>
    <t>Итого по Главам 1-9</t>
  </si>
  <si>
    <t>Непредвиденные затраты</t>
  </si>
  <si>
    <t xml:space="preserve">Письмо Минрегиона  Российской Федерации от 21.09.2010 №33302-ИП/08  </t>
  </si>
  <si>
    <t xml:space="preserve">Итого с учетом непредвиденных затрат </t>
  </si>
  <si>
    <t>Налоги и обязательные платежи</t>
  </si>
  <si>
    <t>Федеральный закон от 03.08.2018 №303-ФЗ</t>
  </si>
  <si>
    <t>НДС - 20%</t>
  </si>
  <si>
    <t>Итого:</t>
  </si>
  <si>
    <t>=</t>
  </si>
  <si>
    <t>1.</t>
  </si>
  <si>
    <t>2.</t>
  </si>
  <si>
    <t xml:space="preserve">  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</si>
  <si>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>4. Определение НМЦК :</t>
  </si>
  <si>
    <t>Индекс фактической инфляции =</t>
  </si>
  <si>
    <t>К на 2024 =</t>
  </si>
  <si>
    <t>Ежемесячный индекс прогнозной инфляции на 2024 =</t>
  </si>
  <si>
    <t>Индексы прогнозной инфляции на период исполнения контракта</t>
  </si>
  <si>
    <t>Стоимость работ в
ценах на дату
формирования
начальной
(максимальной)
цены контракта
III кв. 2024</t>
  </si>
  <si>
    <t>Протокол 
начальной (максимальной) цены контракта</t>
  </si>
  <si>
    <t>Начальная (максимальная) цена контракта:</t>
  </si>
  <si>
    <t>5 554 633.00 руб. (пять миллионов пятьсот пятьдесят четыре тысячи шестьсот тридцать три рубля 00 коп.)</t>
  </si>
  <si>
    <t>(сумма цифрами и прописью)</t>
  </si>
  <si>
    <t>Приложение № 1</t>
  </si>
  <si>
    <t>начальная (максимальная) цена контракта включает в себя расходы на</t>
  </si>
  <si>
    <t xml:space="preserve">Выполнение строительно-монтажных работ, сдачу в эксплуатацию объекта капитального строительства. </t>
  </si>
  <si>
    <t/>
  </si>
  <si>
    <t>Приложение:
Расчет начальной (максимальной цены контракта).
Заказчик:</t>
  </si>
  <si>
    <t>Заказчик</t>
  </si>
  <si>
    <t>[ подпись</t>
  </si>
  <si>
    <t>(инициалы, фамилия)]</t>
  </si>
  <si>
    <t>Окончание строительства</t>
  </si>
  <si>
    <t>Ноябрь 2024 г</t>
  </si>
  <si>
    <t>Годовой индекс прогнозной инфляции на 2024г:</t>
  </si>
  <si>
    <t>Прогнозный индекс для периода исполнения контракта:</t>
  </si>
  <si>
    <t xml:space="preserve">     Заказчик:</t>
  </si>
  <si>
    <t>Стоимость работ в
ценах на дату
утверждения сметной
документации
IIкв.2021 г.</t>
  </si>
  <si>
    <t>Уровень цен утвержденной проектной документации</t>
  </si>
  <si>
    <t>Расчет индексов прогнозной инфляции (по письму Минэкономразвития России от 26.09.2019 г. № Д14и-32899, отрасль "Инвестиции в основной капитал")</t>
  </si>
  <si>
    <t>02-01-01</t>
  </si>
  <si>
    <t>Непредвиденные затраты - 2%</t>
  </si>
  <si>
    <t>II квартал 2024 г</t>
  </si>
  <si>
    <t>Начальник ОКС</t>
  </si>
  <si>
    <t>Т.А. Пахоленко</t>
  </si>
  <si>
    <t xml:space="preserve"> Начальник управления капитального строительства и имущественно-земельных отношений ГУП РК «Крымтеплокоммунэнерго»          ГУП РК «Крымтеплокоммунэнерго </t>
  </si>
  <si>
    <t>___________________________Плющаков Е.Ю.</t>
  </si>
  <si>
    <t>выполнению работ на объекте капитального строительства:«Капитальный ремонт  дымовой  трубы  котельной, расположенной по адресу: Республика Крым, Красногвардейский р-н, пгт Октябрьское, ул. Цурцумия, д 15».</t>
  </si>
  <si>
    <t>«Капитальный ремонт  дымовой  трубы  котельной, расположенной по адресу: Республика Крым, Красногвардейский р-н, пгт Октябрьское, ул. Цурцумия, д 15».</t>
  </si>
  <si>
    <t>ОБОСНОВАНИЕ НАЧАЛЬНОЙ (МАКСИМАЛЬНОЙ) ЦЕНЫ КОНТРАКТА 
на выполнение работ по объекту:  "Капитальный ремонт  дымовой  трубы  котельной, расположенной по адресу: Республика Крым, Красногвардейский р-н, пгт Октябрьское, ул. Цурцумия, д 15".</t>
  </si>
  <si>
    <t>Капитальный ремонт  дымовой  трубы  котельной, расположенной по адресу: Республика Крым, Красногвардейский р-н, пгт Октябрьское, ул. Цурцумия, д 15</t>
  </si>
  <si>
    <t>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№91-1-1-2-057058 от 27.09.2024 г.
 Начальная (максимальная) цена контракта определена и обоснована посредством применения проектно-сметного метода в ценах 2-го квартала 2024г.</t>
  </si>
  <si>
    <t>30.10.2024 г.</t>
  </si>
  <si>
    <t>Доля сметной стоимости, подлежащая выполнению подрядчиком в 2024г.(срок выполнения работ 1месяц)</t>
  </si>
  <si>
    <t>Июль 2024 / Июнь 2024</t>
  </si>
  <si>
    <t>100.52%</t>
  </si>
  <si>
    <t>Август 2024 / Июль 2024</t>
  </si>
  <si>
    <t>100%</t>
  </si>
  <si>
    <t>Сентябрь 2024 / Август 2024</t>
  </si>
  <si>
    <t>Итого индекс фактической инфляции:</t>
  </si>
  <si>
    <t>Октябрь 2024 / Сентябрь 2024</t>
  </si>
  <si>
    <t>Ноябрь 2024 / Октябрь 2024</t>
  </si>
  <si>
    <t>1.0052 * 1 * 1 * 1 * 1</t>
  </si>
  <si>
    <t xml:space="preserve"> Расчет индекса прогнозной инфляции</t>
  </si>
  <si>
    <t>(1+1)/2</t>
  </si>
  <si>
    <r>
      <t>Итого:</t>
    </r>
    <r>
      <rPr>
        <b/>
        <sz val="12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 xml:space="preserve">Начальная максимальная цена контракта устанавливается равной сумме лимитов бюджетных обязательств 4025089.92 рублей </t>
    </r>
  </si>
  <si>
    <t>(четыре  миллиона двадцать пять  тысяч  восемьдесят девять  рублей.92копееки).</t>
  </si>
  <si>
    <t>4025089,92 рублей(четыре  миллиона двадцать пять  тысяч  восемьдесят девять  рублей,92копееки).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</si>
</sst>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0"/>
    <numFmt numFmtId="165" formatCode="0.00000"/>
    <numFmt numFmtId="166" formatCode="0.000"/>
    <numFmt numFmtId="167" formatCode="0.0"/>
  </numFmts>
  <fonts count="1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rgb="FF080000"/>
      <name val="Times New Roman"/>
      <family val="1"/>
      <charset val="204"/>
    </font>
    <font>
      <sz val="10"/>
      <color rgb="FF080000"/>
      <name val="Times New Roman CYR"/>
      <charset val="204"/>
    </font>
    <font>
      <sz val="13"/>
      <color rgb="FF080000"/>
      <name val="Times New Roman CYR"/>
      <charset val="204"/>
    </font>
    <font>
      <sz val="10"/>
      <color rgb="FF000000"/>
      <name val="Times New Roman CYR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/>
    <xf numFmtId="0" fontId="4" fillId="0" borderId="0" xfId="0" applyFont="1" applyAlignment="1">
      <alignment vertical="top" wrapText="1"/>
    </xf>
    <xf numFmtId="10" fontId="0" fillId="0" borderId="0" xfId="0" applyNumberFormat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top" wrapText="1"/>
    </xf>
    <xf numFmtId="0" fontId="4" fillId="0" borderId="2" xfId="0" applyFont="1" applyBorder="1"/>
    <xf numFmtId="165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top" wrapText="1"/>
    </xf>
    <xf numFmtId="0" fontId="2" fillId="0" borderId="0" xfId="0" applyFont="1" applyAlignment="1">
      <alignment horizontal="justify" vertical="top" wrapText="1"/>
    </xf>
    <xf numFmtId="0" fontId="1" fillId="0" borderId="0" xfId="0" applyFont="1" applyAlignment="1"/>
    <xf numFmtId="49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9" fontId="0" fillId="0" borderId="0" xfId="0" applyNumberFormat="1" applyAlignment="1">
      <alignment horizontal="right"/>
    </xf>
    <xf numFmtId="0" fontId="0" fillId="0" borderId="0" xfId="0" applyFont="1"/>
    <xf numFmtId="0" fontId="9" fillId="3" borderId="0" xfId="0" applyFont="1" applyFill="1" applyBorder="1" applyAlignment="1" applyProtection="1">
      <alignment vertical="top" wrapText="1" readingOrder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1" fillId="0" borderId="2" xfId="0" applyFont="1" applyBorder="1"/>
    <xf numFmtId="0" fontId="0" fillId="0" borderId="2" xfId="0" applyFont="1" applyBorder="1"/>
    <xf numFmtId="2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2" fontId="2" fillId="0" borderId="2" xfId="0" applyNumberFormat="1" applyFont="1" applyBorder="1" applyAlignment="1">
      <alignment horizontal="center" vertical="top" wrapText="1"/>
    </xf>
    <xf numFmtId="164" fontId="0" fillId="0" borderId="2" xfId="0" applyNumberFormat="1" applyFont="1" applyBorder="1" applyAlignment="1">
      <alignment horizontal="center" vertical="top"/>
    </xf>
    <xf numFmtId="166" fontId="0" fillId="0" borderId="2" xfId="0" applyNumberFormat="1" applyFont="1" applyBorder="1" applyAlignment="1">
      <alignment horizontal="center" vertical="top"/>
    </xf>
    <xf numFmtId="164" fontId="0" fillId="0" borderId="2" xfId="0" applyNumberFormat="1" applyFont="1" applyBorder="1"/>
    <xf numFmtId="0" fontId="12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center" vertical="top" wrapText="1"/>
    </xf>
    <xf numFmtId="166" fontId="1" fillId="0" borderId="2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top" wrapText="1"/>
    </xf>
    <xf numFmtId="164" fontId="1" fillId="0" borderId="0" xfId="0" applyNumberFormat="1" applyFont="1" applyAlignment="1"/>
    <xf numFmtId="10" fontId="0" fillId="0" borderId="0" xfId="0" applyNumberFormat="1" applyFont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top"/>
    </xf>
    <xf numFmtId="0" fontId="14" fillId="0" borderId="0" xfId="0" applyNumberFormat="1" applyFont="1" applyFill="1" applyBorder="1" applyAlignment="1" applyProtection="1">
      <alignment horizontal="center"/>
    </xf>
    <xf numFmtId="164" fontId="14" fillId="0" borderId="0" xfId="0" applyNumberFormat="1" applyFont="1" applyFill="1" applyBorder="1" applyAlignment="1" applyProtection="1">
      <alignment horizontal="center"/>
    </xf>
    <xf numFmtId="2" fontId="1" fillId="0" borderId="2" xfId="0" applyNumberFormat="1" applyFont="1" applyBorder="1" applyAlignment="1">
      <alignment horizontal="center" vertical="top" wrapText="1"/>
    </xf>
    <xf numFmtId="164" fontId="1" fillId="0" borderId="2" xfId="0" applyNumberFormat="1" applyFont="1" applyBorder="1" applyAlignment="1">
      <alignment horizontal="center" vertical="top"/>
    </xf>
    <xf numFmtId="165" fontId="0" fillId="0" borderId="2" xfId="0" applyNumberFormat="1" applyFont="1" applyBorder="1"/>
    <xf numFmtId="165" fontId="12" fillId="0" borderId="2" xfId="0" applyNumberFormat="1" applyFont="1" applyBorder="1" applyAlignment="1">
      <alignment horizontal="center" vertical="top" wrapText="1"/>
    </xf>
    <xf numFmtId="165" fontId="0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4" fontId="1" fillId="0" borderId="2" xfId="0" applyNumberFormat="1" applyFont="1" applyBorder="1"/>
    <xf numFmtId="165" fontId="16" fillId="0" borderId="2" xfId="0" applyNumberFormat="1" applyFont="1" applyBorder="1" applyAlignment="1">
      <alignment horizontal="center" vertical="top" wrapText="1"/>
    </xf>
    <xf numFmtId="165" fontId="1" fillId="0" borderId="2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167" fontId="0" fillId="0" borderId="0" xfId="0" applyNumberFormat="1" applyAlignment="1">
      <alignment horizontal="center"/>
    </xf>
    <xf numFmtId="167" fontId="1" fillId="0" borderId="0" xfId="0" applyNumberFormat="1" applyFont="1" applyAlignment="1">
      <alignment horizontal="center"/>
    </xf>
    <xf numFmtId="0" fontId="13" fillId="0" borderId="0" xfId="0" applyNumberFormat="1" applyFont="1" applyFill="1" applyBorder="1" applyAlignment="1" applyProtection="1">
      <alignment horizontal="right" vertical="top"/>
    </xf>
    <xf numFmtId="0" fontId="14" fillId="0" borderId="0" xfId="0" applyNumberFormat="1" applyFont="1" applyFill="1" applyBorder="1" applyAlignment="1" applyProtection="1">
      <alignment horizontal="right"/>
    </xf>
    <xf numFmtId="0" fontId="14" fillId="0" borderId="0" xfId="0" applyNumberFormat="1" applyFont="1" applyFill="1" applyBorder="1" applyAlignment="1" applyProtection="1">
      <alignment horizontal="left"/>
    </xf>
    <xf numFmtId="0" fontId="0" fillId="0" borderId="2" xfId="0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9" fillId="3" borderId="0" xfId="0" applyFont="1" applyFill="1" applyBorder="1" applyAlignment="1" applyProtection="1">
      <alignment horizontal="center" wrapText="1" readingOrder="1"/>
    </xf>
    <xf numFmtId="0" fontId="6" fillId="0" borderId="1" xfId="0" applyFont="1" applyBorder="1" applyAlignment="1">
      <alignment wrapText="1"/>
    </xf>
    <xf numFmtId="0" fontId="10" fillId="3" borderId="4" xfId="0" applyFont="1" applyFill="1" applyBorder="1" applyAlignment="1" applyProtection="1">
      <alignment horizontal="right" vertical="top" wrapText="1" readingOrder="1"/>
    </xf>
    <xf numFmtId="0" fontId="10" fillId="3" borderId="4" xfId="0" applyFont="1" applyFill="1" applyBorder="1" applyAlignment="1" applyProtection="1">
      <alignment horizontal="left" vertical="top" wrapText="1" readingOrder="1"/>
    </xf>
    <xf numFmtId="0" fontId="8" fillId="3" borderId="4" xfId="0" applyFont="1" applyFill="1" applyBorder="1" applyAlignment="1" applyProtection="1">
      <alignment horizontal="center" vertical="top" wrapText="1" readingOrder="1"/>
    </xf>
    <xf numFmtId="0" fontId="8" fillId="3" borderId="0" xfId="0" applyFont="1" applyFill="1" applyBorder="1" applyAlignment="1" applyProtection="1">
      <alignment horizontal="right" vertical="top" wrapText="1" readingOrder="1"/>
    </xf>
    <xf numFmtId="0" fontId="7" fillId="3" borderId="0" xfId="0" applyFont="1" applyFill="1" applyBorder="1" applyAlignment="1" applyProtection="1">
      <alignment horizontal="left" vertical="top" wrapText="1" readingOrder="1"/>
    </xf>
    <xf numFmtId="0" fontId="7" fillId="3" borderId="3" xfId="0" applyFont="1" applyFill="1" applyBorder="1" applyAlignment="1" applyProtection="1">
      <alignment horizontal="left" vertical="top" wrapText="1" readingOrder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15" fillId="3" borderId="3" xfId="0" applyFont="1" applyFill="1" applyBorder="1" applyAlignment="1" applyProtection="1">
      <alignment horizontal="left" vertical="top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50</xdr:row>
          <xdr:rowOff>0</xdr:rowOff>
        </xdr:from>
        <xdr:to>
          <xdr:col>4</xdr:col>
          <xdr:colOff>590550</xdr:colOff>
          <xdr:row>51</xdr:row>
          <xdr:rowOff>161925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1080800</xdr:colOff>
      <xdr:row>52</xdr:row>
      <xdr:rowOff>17320</xdr:rowOff>
    </xdr:from>
    <xdr:to>
      <xdr:col>4</xdr:col>
      <xdr:colOff>342900</xdr:colOff>
      <xdr:row>54</xdr:row>
      <xdr:rowOff>3466</xdr:rowOff>
    </xdr:to>
    <xdr:sp macro="" textlink="">
      <xdr:nvSpPr>
        <xdr:cNvPr id="5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77140" y="16743220"/>
          <a:ext cx="2031970" cy="351906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.doc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60"/>
  <sheetViews>
    <sheetView tabSelected="1" view="pageBreakPreview" topLeftCell="A34" zoomScale="80" zoomScaleNormal="100" zoomScaleSheetLayoutView="80" workbookViewId="0">
      <selection activeCell="C76" sqref="C76"/>
    </sheetView>
  </sheetViews>
  <sheetFormatPr defaultRowHeight="15" x14ac:dyDescent="0.25"/>
  <cols>
    <col min="1" max="1" width="4.5703125" customWidth="1"/>
    <col min="2" max="2" width="14.85546875" customWidth="1"/>
    <col min="3" max="3" width="22.85546875" customWidth="1"/>
    <col min="4" max="4" width="17.5703125" customWidth="1"/>
    <col min="5" max="5" width="9.5703125" customWidth="1"/>
    <col min="6" max="6" width="3.5703125" customWidth="1"/>
    <col min="7" max="7" width="8.85546875" customWidth="1"/>
    <col min="8" max="8" width="3.5703125" customWidth="1"/>
    <col min="9" max="9" width="5.42578125" customWidth="1"/>
    <col min="10" max="10" width="3.5703125" customWidth="1"/>
    <col min="11" max="11" width="16.85546875" customWidth="1"/>
    <col min="12" max="12" width="12" customWidth="1"/>
    <col min="13" max="13" width="20.7109375" customWidth="1"/>
    <col min="14" max="14" width="14.28515625" customWidth="1"/>
    <col min="15" max="15" width="17.5703125" customWidth="1"/>
  </cols>
  <sheetData>
    <row r="1" spans="1:15" ht="18.75" customHeight="1" x14ac:dyDescent="0.25">
      <c r="A1" s="79" t="s">
        <v>69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spans="1:15" ht="18.75" customHeight="1" x14ac:dyDescent="0.25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spans="1:15" ht="6.75" customHeight="1" x14ac:dyDescent="0.25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spans="1:15" ht="2.25" customHeight="1" x14ac:dyDescent="0.25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</row>
    <row r="5" spans="1:15" ht="18.75" customHeight="1" x14ac:dyDescent="0.25">
      <c r="A5" s="81" t="s">
        <v>33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</row>
    <row r="6" spans="1:15" ht="18.75" customHeight="1" x14ac:dyDescent="0.25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</row>
    <row r="7" spans="1:15" ht="18.75" customHeight="1" x14ac:dyDescent="0.25">
      <c r="A7" s="81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</row>
    <row r="8" spans="1:15" ht="24.75" customHeight="1" x14ac:dyDescent="0.25">
      <c r="A8" s="81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</row>
    <row r="9" spans="1:15" ht="12.75" hidden="1" customHeight="1" x14ac:dyDescent="0.25">
      <c r="A9" s="81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1:15" ht="15" hidden="1" customHeight="1" x14ac:dyDescent="0.25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1:15" ht="15" hidden="1" customHeight="1" x14ac:dyDescent="0.25">
      <c r="A11" s="81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</row>
    <row r="12" spans="1:15" ht="15" customHeight="1" x14ac:dyDescent="0.25">
      <c r="A12" s="81" t="s">
        <v>0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</row>
    <row r="13" spans="1:15" ht="8.25" customHeight="1" x14ac:dyDescent="0.25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</row>
    <row r="14" spans="1:15" ht="8.25" customHeight="1" x14ac:dyDescent="0.2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spans="1:15" ht="39" customHeight="1" x14ac:dyDescent="0.25">
      <c r="A15" s="62" t="s">
        <v>4</v>
      </c>
      <c r="B15" s="62"/>
      <c r="C15" s="62"/>
      <c r="D15" s="62"/>
      <c r="E15" s="62"/>
      <c r="F15" s="62"/>
      <c r="G15" s="62"/>
      <c r="H15" s="82" t="s">
        <v>68</v>
      </c>
      <c r="I15" s="82"/>
      <c r="J15" s="82"/>
      <c r="K15" s="82"/>
      <c r="L15" s="82"/>
      <c r="M15" s="82"/>
      <c r="N15" s="82"/>
      <c r="O15" s="82"/>
    </row>
    <row r="16" spans="1:15" ht="82.5" customHeight="1" x14ac:dyDescent="0.25">
      <c r="A16" s="62" t="s">
        <v>5</v>
      </c>
      <c r="B16" s="62"/>
      <c r="C16" s="62"/>
      <c r="D16" s="62"/>
      <c r="E16" s="62"/>
      <c r="F16" s="62"/>
      <c r="G16" s="62"/>
      <c r="H16" s="82" t="s">
        <v>71</v>
      </c>
      <c r="I16" s="82"/>
      <c r="J16" s="82"/>
      <c r="K16" s="82"/>
      <c r="L16" s="82"/>
      <c r="M16" s="82"/>
      <c r="N16" s="82"/>
      <c r="O16" s="82"/>
    </row>
    <row r="17" spans="1:15 16384:16384" ht="15.75" x14ac:dyDescent="0.25">
      <c r="A17" s="62" t="s">
        <v>6</v>
      </c>
      <c r="B17" s="62"/>
      <c r="C17" s="62"/>
      <c r="D17" s="62"/>
      <c r="E17" s="62"/>
      <c r="F17" s="62"/>
      <c r="G17" s="62"/>
      <c r="H17" s="82" t="s">
        <v>72</v>
      </c>
      <c r="I17" s="82"/>
      <c r="J17" s="82"/>
      <c r="K17" s="82"/>
      <c r="L17" s="82"/>
      <c r="M17" s="82"/>
      <c r="N17" s="82"/>
      <c r="O17" s="82"/>
    </row>
    <row r="18" spans="1:15 16384:16384" ht="15.75" x14ac:dyDescent="0.25">
      <c r="A18" s="83" t="s">
        <v>7</v>
      </c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</row>
    <row r="19" spans="1:15 16384:16384" x14ac:dyDescent="0.25">
      <c r="A19" s="77" t="s">
        <v>8</v>
      </c>
      <c r="B19" s="4"/>
      <c r="C19" s="77" t="s">
        <v>10</v>
      </c>
      <c r="D19" s="77"/>
      <c r="E19" s="77"/>
      <c r="F19" s="77"/>
      <c r="G19" s="77"/>
      <c r="H19" s="77"/>
      <c r="I19" s="77"/>
      <c r="J19" s="77"/>
      <c r="K19" s="77" t="s">
        <v>57</v>
      </c>
      <c r="L19" s="77" t="s">
        <v>3</v>
      </c>
      <c r="M19" s="77" t="s">
        <v>39</v>
      </c>
      <c r="N19" s="77" t="s">
        <v>2</v>
      </c>
      <c r="O19" s="77" t="s">
        <v>1</v>
      </c>
    </row>
    <row r="20" spans="1:15 16384:16384" ht="105.75" customHeight="1" x14ac:dyDescent="0.25">
      <c r="A20" s="77"/>
      <c r="B20" s="11" t="s">
        <v>18</v>
      </c>
      <c r="C20" s="11" t="s">
        <v>9</v>
      </c>
      <c r="D20" s="11" t="s">
        <v>11</v>
      </c>
      <c r="E20" s="77" t="s">
        <v>12</v>
      </c>
      <c r="F20" s="77"/>
      <c r="G20" s="77" t="s">
        <v>13</v>
      </c>
      <c r="H20" s="77"/>
      <c r="I20" s="77" t="s">
        <v>14</v>
      </c>
      <c r="J20" s="77"/>
      <c r="K20" s="77"/>
      <c r="L20" s="77"/>
      <c r="M20" s="77"/>
      <c r="N20" s="77"/>
      <c r="O20" s="77"/>
    </row>
    <row r="21" spans="1:15 16384:16384" s="10" customFormat="1" x14ac:dyDescent="0.25">
      <c r="A21" s="5">
        <v>1</v>
      </c>
      <c r="B21" s="6">
        <v>2</v>
      </c>
      <c r="C21" s="11">
        <v>3</v>
      </c>
      <c r="D21" s="5">
        <v>4</v>
      </c>
      <c r="E21" s="77">
        <v>5</v>
      </c>
      <c r="F21" s="77"/>
      <c r="G21" s="77">
        <v>6</v>
      </c>
      <c r="H21" s="77"/>
      <c r="I21" s="77">
        <v>7</v>
      </c>
      <c r="J21" s="77"/>
      <c r="K21" s="5">
        <v>8</v>
      </c>
      <c r="L21" s="5">
        <v>9</v>
      </c>
      <c r="M21" s="5">
        <v>10</v>
      </c>
      <c r="N21" s="5">
        <v>11</v>
      </c>
      <c r="O21" s="5">
        <v>12</v>
      </c>
    </row>
    <row r="22" spans="1:15 16384:16384" x14ac:dyDescent="0.25">
      <c r="A22" s="7" t="s">
        <v>15</v>
      </c>
      <c r="B22" s="4"/>
      <c r="C22" s="4"/>
      <c r="D22" s="4"/>
      <c r="E22" s="77"/>
      <c r="F22" s="77"/>
      <c r="G22" s="77"/>
      <c r="H22" s="77"/>
      <c r="I22" s="77"/>
      <c r="J22" s="77"/>
      <c r="K22" s="4"/>
      <c r="L22" s="4"/>
      <c r="M22" s="4"/>
      <c r="N22" s="4"/>
      <c r="O22" s="4"/>
    </row>
    <row r="23" spans="1:15 16384:16384" x14ac:dyDescent="0.25">
      <c r="A23" s="22"/>
      <c r="B23" s="22"/>
      <c r="C23" s="22"/>
      <c r="D23" s="22"/>
      <c r="E23" s="78"/>
      <c r="F23" s="78"/>
      <c r="G23" s="78"/>
      <c r="H23" s="78"/>
      <c r="I23" s="78"/>
      <c r="J23" s="78"/>
      <c r="K23" s="22"/>
      <c r="L23" s="22"/>
      <c r="M23" s="22"/>
      <c r="N23" s="22"/>
      <c r="O23" s="22"/>
    </row>
    <row r="24" spans="1:15 16384:16384" x14ac:dyDescent="0.25">
      <c r="A24" s="7" t="s">
        <v>16</v>
      </c>
      <c r="B24" s="23"/>
      <c r="C24" s="23"/>
      <c r="D24" s="24"/>
      <c r="E24" s="70"/>
      <c r="F24" s="70"/>
      <c r="G24" s="70"/>
      <c r="H24" s="70"/>
      <c r="I24" s="70"/>
      <c r="J24" s="70"/>
      <c r="K24" s="24">
        <v>0</v>
      </c>
      <c r="L24" s="24"/>
      <c r="M24" s="24">
        <v>0</v>
      </c>
      <c r="N24" s="24"/>
      <c r="O24" s="24">
        <v>0</v>
      </c>
    </row>
    <row r="25" spans="1:15 16384:16384" x14ac:dyDescent="0.25">
      <c r="A25" s="7" t="s">
        <v>17</v>
      </c>
      <c r="B25" s="23"/>
      <c r="C25" s="23"/>
      <c r="D25" s="23"/>
      <c r="E25" s="69"/>
      <c r="F25" s="69"/>
      <c r="G25" s="69"/>
      <c r="H25" s="69"/>
      <c r="I25" s="69"/>
      <c r="J25" s="69"/>
      <c r="K25" s="23"/>
      <c r="L25" s="23"/>
      <c r="M25" s="23"/>
      <c r="N25" s="23"/>
      <c r="O25" s="23"/>
    </row>
    <row r="26" spans="1:15 16384:16384" ht="120" customHeight="1" x14ac:dyDescent="0.25">
      <c r="A26" s="23">
        <v>2</v>
      </c>
      <c r="B26" s="25" t="s">
        <v>60</v>
      </c>
      <c r="C26" s="26" t="s">
        <v>70</v>
      </c>
      <c r="D26" s="27"/>
      <c r="E26" s="69"/>
      <c r="F26" s="69"/>
      <c r="G26" s="70"/>
      <c r="H26" s="70"/>
      <c r="I26" s="71"/>
      <c r="J26" s="71"/>
      <c r="K26" s="51">
        <v>3271.46056</v>
      </c>
      <c r="L26" s="28">
        <v>1.0052000000000001</v>
      </c>
      <c r="M26" s="28">
        <f>K26*L26</f>
        <v>3288.4721549120004</v>
      </c>
      <c r="N26" s="28">
        <v>1</v>
      </c>
      <c r="O26" s="48">
        <f>M26*N26</f>
        <v>3288.4721549120004</v>
      </c>
    </row>
    <row r="27" spans="1:15 16384:16384" s="1" customFormat="1" ht="30" customHeight="1" x14ac:dyDescent="0.25">
      <c r="A27" s="76" t="s">
        <v>19</v>
      </c>
      <c r="B27" s="76"/>
      <c r="C27" s="76"/>
      <c r="D27" s="32"/>
      <c r="E27" s="73"/>
      <c r="F27" s="73"/>
      <c r="G27" s="74"/>
      <c r="H27" s="74"/>
      <c r="I27" s="75"/>
      <c r="J27" s="75"/>
      <c r="K27" s="52">
        <v>3271.46056</v>
      </c>
      <c r="L27" s="45">
        <f>L26</f>
        <v>1.0052000000000001</v>
      </c>
      <c r="M27" s="49">
        <f>K27*L27</f>
        <v>3288.4721549120004</v>
      </c>
      <c r="N27" s="45">
        <f>N26</f>
        <v>1</v>
      </c>
      <c r="O27" s="49">
        <f t="shared" ref="O27" si="0">M27*N27</f>
        <v>3288.4721549120004</v>
      </c>
    </row>
    <row r="28" spans="1:15 16384:16384" ht="23.25" customHeight="1" x14ac:dyDescent="0.25">
      <c r="A28" s="23">
        <v>7</v>
      </c>
      <c r="B28" s="72" t="s">
        <v>20</v>
      </c>
      <c r="C28" s="72"/>
      <c r="D28" s="27"/>
      <c r="E28" s="69"/>
      <c r="F28" s="69"/>
      <c r="G28" s="70"/>
      <c r="H28" s="70"/>
      <c r="I28" s="71"/>
      <c r="J28" s="71"/>
      <c r="K28" s="27"/>
      <c r="L28" s="28"/>
      <c r="M28" s="29"/>
      <c r="N28" s="28"/>
      <c r="O28" s="29"/>
    </row>
    <row r="29" spans="1:15 16384:16384" ht="15.75" x14ac:dyDescent="0.25">
      <c r="A29" s="23">
        <v>8</v>
      </c>
      <c r="B29" s="72" t="s">
        <v>21</v>
      </c>
      <c r="C29" s="72"/>
      <c r="D29" s="27"/>
      <c r="E29" s="69"/>
      <c r="F29" s="69"/>
      <c r="G29" s="70"/>
      <c r="H29" s="70"/>
      <c r="I29" s="71"/>
      <c r="J29" s="71"/>
      <c r="K29" s="27"/>
      <c r="L29" s="28"/>
      <c r="M29" s="29"/>
      <c r="N29" s="28"/>
      <c r="O29" s="29"/>
    </row>
    <row r="30" spans="1:15 16384:16384" s="1" customFormat="1" ht="19.5" customHeight="1" x14ac:dyDescent="0.25">
      <c r="A30" s="35">
        <v>9</v>
      </c>
      <c r="B30" s="72" t="s">
        <v>22</v>
      </c>
      <c r="C30" s="72"/>
      <c r="D30" s="32"/>
      <c r="E30" s="73"/>
      <c r="F30" s="73"/>
      <c r="G30" s="73"/>
      <c r="H30" s="73"/>
      <c r="I30" s="73"/>
      <c r="J30" s="73"/>
      <c r="K30" s="52">
        <f>SUM(K27:K29)</f>
        <v>3271.46056</v>
      </c>
      <c r="L30" s="50"/>
      <c r="M30" s="33"/>
      <c r="N30" s="45"/>
      <c r="O30" s="49">
        <f>SUM(O27:O29)</f>
        <v>3288.4721549120004</v>
      </c>
      <c r="XFD30" s="1">
        <f>SUM(A30:XFC30)</f>
        <v>6568.9327149119999</v>
      </c>
    </row>
    <row r="31" spans="1:15 16384:16384" x14ac:dyDescent="0.25">
      <c r="A31" s="23"/>
      <c r="B31" s="72" t="s">
        <v>23</v>
      </c>
      <c r="C31" s="72"/>
      <c r="D31" s="23"/>
      <c r="E31" s="69"/>
      <c r="F31" s="69"/>
      <c r="G31" s="69"/>
      <c r="H31" s="69"/>
      <c r="I31" s="69"/>
      <c r="J31" s="69"/>
      <c r="K31" s="46"/>
      <c r="L31" s="28"/>
      <c r="M31" s="23"/>
      <c r="N31" s="29"/>
      <c r="O31" s="23"/>
    </row>
    <row r="32" spans="1:15 16384:16384" ht="90.75" customHeight="1" x14ac:dyDescent="0.25">
      <c r="A32" s="23">
        <v>10</v>
      </c>
      <c r="B32" s="26" t="s">
        <v>24</v>
      </c>
      <c r="C32" s="26" t="s">
        <v>61</v>
      </c>
      <c r="D32" s="31"/>
      <c r="E32" s="69"/>
      <c r="F32" s="69"/>
      <c r="G32" s="70"/>
      <c r="H32" s="70"/>
      <c r="I32" s="71"/>
      <c r="J32" s="71"/>
      <c r="K32" s="47">
        <v>65.429209999999998</v>
      </c>
      <c r="L32" s="28">
        <v>1.0052000000000001</v>
      </c>
      <c r="M32" s="48">
        <f>K32*L32</f>
        <v>65.769441892000003</v>
      </c>
      <c r="N32" s="28">
        <v>1</v>
      </c>
      <c r="O32" s="48">
        <f>M32*N32</f>
        <v>65.769441892000003</v>
      </c>
    </row>
    <row r="33" spans="1:15" s="1" customFormat="1" ht="15" customHeight="1" x14ac:dyDescent="0.25">
      <c r="A33" s="76" t="s">
        <v>25</v>
      </c>
      <c r="B33" s="76" t="s">
        <v>25</v>
      </c>
      <c r="C33" s="76"/>
      <c r="D33" s="44"/>
      <c r="E33" s="73"/>
      <c r="F33" s="73"/>
      <c r="G33" s="74"/>
      <c r="H33" s="74"/>
      <c r="I33" s="75"/>
      <c r="J33" s="75"/>
      <c r="K33" s="52">
        <f>SUM(K30:K32)</f>
        <v>3336.8897699999998</v>
      </c>
      <c r="L33" s="45"/>
      <c r="M33" s="49"/>
      <c r="N33" s="45"/>
      <c r="O33" s="49">
        <f>O30+O32</f>
        <v>3354.2415968040004</v>
      </c>
    </row>
    <row r="34" spans="1:15" x14ac:dyDescent="0.25">
      <c r="A34" s="76" t="s">
        <v>26</v>
      </c>
      <c r="B34" s="76"/>
      <c r="C34" s="76"/>
      <c r="D34" s="23"/>
      <c r="E34" s="69"/>
      <c r="F34" s="69"/>
      <c r="G34" s="69"/>
      <c r="H34" s="69"/>
      <c r="I34" s="69"/>
      <c r="J34" s="69"/>
      <c r="K34" s="23"/>
      <c r="L34" s="30"/>
      <c r="M34" s="23"/>
      <c r="N34" s="29"/>
      <c r="O34" s="46"/>
    </row>
    <row r="35" spans="1:15" ht="60" x14ac:dyDescent="0.25">
      <c r="A35" s="23"/>
      <c r="B35" s="26" t="s">
        <v>27</v>
      </c>
      <c r="C35" s="26" t="s">
        <v>28</v>
      </c>
      <c r="D35" s="34"/>
      <c r="E35" s="70"/>
      <c r="F35" s="70"/>
      <c r="G35" s="70"/>
      <c r="H35" s="70"/>
      <c r="I35" s="71"/>
      <c r="J35" s="71"/>
      <c r="K35" s="27"/>
      <c r="L35" s="28"/>
      <c r="M35" s="29"/>
      <c r="N35" s="28"/>
      <c r="O35" s="48">
        <f>O33*0.2</f>
        <v>670.84831936080013</v>
      </c>
    </row>
    <row r="36" spans="1:15" s="1" customFormat="1" x14ac:dyDescent="0.25">
      <c r="A36" s="35"/>
      <c r="B36" s="72" t="s">
        <v>29</v>
      </c>
      <c r="C36" s="72"/>
      <c r="D36" s="36"/>
      <c r="E36" s="73"/>
      <c r="F36" s="73"/>
      <c r="G36" s="74"/>
      <c r="H36" s="74"/>
      <c r="I36" s="75"/>
      <c r="J36" s="75"/>
      <c r="K36" s="49">
        <v>3336.8897700000002</v>
      </c>
      <c r="L36" s="28"/>
      <c r="M36" s="49"/>
      <c r="N36" s="28"/>
      <c r="O36" s="49">
        <f>SUM(O33:O35)</f>
        <v>4025.0899161648003</v>
      </c>
    </row>
    <row r="37" spans="1:15" x14ac:dyDescent="0.25">
      <c r="A37" s="1" t="s">
        <v>31</v>
      </c>
      <c r="B37" s="13" t="s">
        <v>35</v>
      </c>
      <c r="C37" s="18"/>
      <c r="D37" s="18"/>
      <c r="E37" s="18"/>
      <c r="F37" s="18"/>
      <c r="G37" s="37">
        <v>1.0052000000000001</v>
      </c>
      <c r="H37" s="18"/>
      <c r="I37" s="18"/>
      <c r="J37" s="18"/>
      <c r="K37" s="18"/>
      <c r="L37" s="38"/>
      <c r="M37" s="18"/>
      <c r="N37" s="18"/>
      <c r="O37" s="18"/>
    </row>
    <row r="38" spans="1:15" x14ac:dyDescent="0.25">
      <c r="A38" s="1"/>
      <c r="B38" s="58" t="s">
        <v>58</v>
      </c>
      <c r="C38" s="58"/>
      <c r="D38" s="58"/>
      <c r="E38" s="59" t="s">
        <v>62</v>
      </c>
      <c r="F38" s="59"/>
      <c r="G38" s="59"/>
      <c r="L38" s="3"/>
    </row>
    <row r="39" spans="1:15" ht="44.25" customHeight="1" x14ac:dyDescent="0.25">
      <c r="B39" s="60" t="s">
        <v>59</v>
      </c>
      <c r="C39" s="60"/>
      <c r="D39" s="60"/>
      <c r="E39" s="60"/>
      <c r="F39" s="20"/>
      <c r="G39" s="61"/>
      <c r="H39" s="61"/>
      <c r="I39" s="61"/>
      <c r="J39" s="61"/>
      <c r="K39" s="61"/>
      <c r="L39" s="21">
        <v>1</v>
      </c>
    </row>
    <row r="40" spans="1:15" ht="16.5" customHeight="1" x14ac:dyDescent="0.25">
      <c r="B40" s="39"/>
      <c r="C40" s="66" t="s">
        <v>74</v>
      </c>
      <c r="D40" s="66"/>
      <c r="E40" s="41" t="s">
        <v>75</v>
      </c>
      <c r="F40" s="20"/>
      <c r="G40" s="40"/>
      <c r="H40" s="40"/>
      <c r="I40" s="40"/>
      <c r="J40" s="40"/>
      <c r="K40" s="40"/>
      <c r="L40" s="21"/>
    </row>
    <row r="41" spans="1:15" ht="15" customHeight="1" x14ac:dyDescent="0.25">
      <c r="B41" s="39"/>
      <c r="C41" s="66" t="s">
        <v>76</v>
      </c>
      <c r="D41" s="66"/>
      <c r="E41" s="41" t="s">
        <v>77</v>
      </c>
      <c r="F41" s="20"/>
      <c r="G41" s="40"/>
      <c r="H41" s="40"/>
      <c r="I41" s="40"/>
      <c r="J41" s="40"/>
      <c r="K41" s="40"/>
      <c r="L41" s="21"/>
    </row>
    <row r="42" spans="1:15" ht="14.25" customHeight="1" x14ac:dyDescent="0.25">
      <c r="B42" s="39"/>
      <c r="C42" s="66" t="s">
        <v>78</v>
      </c>
      <c r="D42" s="66"/>
      <c r="E42" s="41" t="s">
        <v>77</v>
      </c>
      <c r="F42" s="20"/>
      <c r="G42" s="40"/>
      <c r="H42" s="40"/>
      <c r="I42" s="40"/>
      <c r="J42" s="40"/>
      <c r="K42" s="40"/>
      <c r="L42" s="21"/>
    </row>
    <row r="43" spans="1:15" ht="13.5" customHeight="1" x14ac:dyDescent="0.25">
      <c r="B43" s="39"/>
      <c r="C43" s="66" t="s">
        <v>80</v>
      </c>
      <c r="D43" s="66"/>
      <c r="E43" s="41" t="s">
        <v>77</v>
      </c>
      <c r="F43" s="20"/>
      <c r="G43" s="40"/>
      <c r="H43" s="40"/>
      <c r="I43" s="40"/>
      <c r="J43" s="40"/>
      <c r="K43" s="40"/>
      <c r="L43" s="21"/>
    </row>
    <row r="44" spans="1:15" ht="12.75" customHeight="1" x14ac:dyDescent="0.25">
      <c r="B44" s="39"/>
      <c r="C44" s="66" t="s">
        <v>81</v>
      </c>
      <c r="D44" s="66"/>
      <c r="E44" s="41" t="s">
        <v>77</v>
      </c>
      <c r="F44" s="20"/>
      <c r="G44" s="40"/>
      <c r="H44" s="40"/>
      <c r="I44" s="40"/>
      <c r="J44" s="40"/>
      <c r="K44" s="40"/>
      <c r="L44" s="21"/>
    </row>
    <row r="45" spans="1:15" ht="13.5" customHeight="1" x14ac:dyDescent="0.25">
      <c r="B45" s="39"/>
      <c r="C45" s="67" t="s">
        <v>79</v>
      </c>
      <c r="D45" s="67"/>
      <c r="E45" s="42"/>
      <c r="F45" s="20"/>
      <c r="G45" s="40"/>
      <c r="H45" s="40"/>
      <c r="I45" s="40"/>
      <c r="J45" s="40"/>
      <c r="K45" s="40"/>
      <c r="L45" s="21"/>
    </row>
    <row r="46" spans="1:15" ht="15" customHeight="1" x14ac:dyDescent="0.25">
      <c r="B46" s="39"/>
      <c r="C46" s="67" t="s">
        <v>82</v>
      </c>
      <c r="D46" s="67"/>
      <c r="E46" s="43">
        <v>1.0052000000000001</v>
      </c>
      <c r="F46" s="20"/>
      <c r="G46" s="40"/>
      <c r="H46" s="40"/>
      <c r="I46" s="40"/>
      <c r="J46" s="40"/>
      <c r="K46" s="40"/>
      <c r="L46" s="21"/>
    </row>
    <row r="47" spans="1:15" x14ac:dyDescent="0.25">
      <c r="A47" s="1" t="s">
        <v>32</v>
      </c>
      <c r="B47" s="1"/>
      <c r="C47" s="68" t="s">
        <v>83</v>
      </c>
      <c r="D47" s="68"/>
      <c r="E47" s="43"/>
    </row>
    <row r="48" spans="1:15" s="18" customFormat="1" x14ac:dyDescent="0.25">
      <c r="B48" s="18" t="s">
        <v>52</v>
      </c>
      <c r="D48" s="18" t="s">
        <v>53</v>
      </c>
    </row>
    <row r="49" spans="1:15" x14ac:dyDescent="0.25">
      <c r="B49" s="59" t="s">
        <v>73</v>
      </c>
      <c r="C49" s="59"/>
      <c r="D49" s="59"/>
      <c r="E49" s="59"/>
      <c r="F49" s="59"/>
      <c r="G49" s="59"/>
      <c r="H49" s="59"/>
      <c r="I49" s="59"/>
      <c r="J49" s="59"/>
      <c r="K49" s="59"/>
      <c r="L49" s="17">
        <v>1</v>
      </c>
    </row>
    <row r="50" spans="1:15" x14ac:dyDescent="0.25">
      <c r="B50" s="1" t="s">
        <v>54</v>
      </c>
      <c r="L50" s="3">
        <v>1.0529999999999999</v>
      </c>
    </row>
    <row r="51" spans="1:15" x14ac:dyDescent="0.25">
      <c r="B51" s="63" t="s">
        <v>37</v>
      </c>
      <c r="C51" s="63"/>
      <c r="D51" s="63"/>
      <c r="F51" t="s">
        <v>30</v>
      </c>
      <c r="G51" s="8">
        <v>1.0043</v>
      </c>
    </row>
    <row r="52" spans="1:15" x14ac:dyDescent="0.25">
      <c r="B52" t="s">
        <v>55</v>
      </c>
    </row>
    <row r="53" spans="1:15" x14ac:dyDescent="0.25">
      <c r="C53" s="9" t="s">
        <v>36</v>
      </c>
      <c r="D53" t="s">
        <v>84</v>
      </c>
      <c r="F53" t="s">
        <v>30</v>
      </c>
      <c r="G53" s="64">
        <v>1</v>
      </c>
      <c r="H53" s="64"/>
    </row>
    <row r="54" spans="1:15" x14ac:dyDescent="0.25">
      <c r="B54" s="13" t="s">
        <v>38</v>
      </c>
      <c r="C54" s="13"/>
      <c r="D54" s="14"/>
      <c r="E54" s="14"/>
      <c r="F54" s="14"/>
      <c r="G54" s="14"/>
      <c r="H54" s="15" t="s">
        <v>30</v>
      </c>
      <c r="I54" s="65">
        <f>G53</f>
        <v>1</v>
      </c>
      <c r="J54" s="65"/>
    </row>
    <row r="55" spans="1:15" ht="15.75" x14ac:dyDescent="0.25">
      <c r="A55" s="62" t="s">
        <v>34</v>
      </c>
      <c r="B55" s="62"/>
      <c r="C55" s="62"/>
      <c r="D55" s="62"/>
      <c r="E55" s="62"/>
      <c r="F55" s="62"/>
      <c r="G55" s="62"/>
      <c r="H55" s="10"/>
    </row>
    <row r="56" spans="1:15" ht="15.75" x14ac:dyDescent="0.25">
      <c r="B56" s="53" t="s">
        <v>85</v>
      </c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</row>
    <row r="57" spans="1:15" ht="19.5" customHeight="1" x14ac:dyDescent="0.25">
      <c r="A57" s="56" t="s">
        <v>86</v>
      </c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</row>
    <row r="58" spans="1:15" hidden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</row>
    <row r="59" spans="1:15" ht="10.5" hidden="1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</row>
    <row r="60" spans="1:15" ht="9.75" hidden="1" customHeight="1" x14ac:dyDescent="0.3">
      <c r="A60" s="2"/>
      <c r="B60" s="57" t="s">
        <v>63</v>
      </c>
      <c r="C60" s="57"/>
      <c r="D60" s="54"/>
      <c r="E60" s="54"/>
      <c r="F60" s="55" t="s">
        <v>64</v>
      </c>
      <c r="G60" s="55"/>
      <c r="H60" s="55"/>
      <c r="I60" s="55"/>
      <c r="J60" s="55"/>
      <c r="K60" s="55"/>
      <c r="O60" s="16"/>
    </row>
  </sheetData>
  <mergeCells count="98">
    <mergeCell ref="A1:O4"/>
    <mergeCell ref="A5:O11"/>
    <mergeCell ref="A12:O13"/>
    <mergeCell ref="N19:N20"/>
    <mergeCell ref="O19:O20"/>
    <mergeCell ref="E20:F20"/>
    <mergeCell ref="A15:G15"/>
    <mergeCell ref="H15:O15"/>
    <mergeCell ref="A19:A20"/>
    <mergeCell ref="C19:J19"/>
    <mergeCell ref="K19:K20"/>
    <mergeCell ref="L19:L20"/>
    <mergeCell ref="M19:M20"/>
    <mergeCell ref="A16:G16"/>
    <mergeCell ref="H16:O16"/>
    <mergeCell ref="A17:G17"/>
    <mergeCell ref="H17:O17"/>
    <mergeCell ref="A18:O18"/>
    <mergeCell ref="G20:H20"/>
    <mergeCell ref="I20:J20"/>
    <mergeCell ref="E24:F24"/>
    <mergeCell ref="G24:H24"/>
    <mergeCell ref="I24:J24"/>
    <mergeCell ref="E21:F21"/>
    <mergeCell ref="G21:H21"/>
    <mergeCell ref="I21:J21"/>
    <mergeCell ref="E25:F25"/>
    <mergeCell ref="G25:H25"/>
    <mergeCell ref="I25:J25"/>
    <mergeCell ref="E22:F22"/>
    <mergeCell ref="G22:H22"/>
    <mergeCell ref="I22:J22"/>
    <mergeCell ref="E23:F23"/>
    <mergeCell ref="G23:H23"/>
    <mergeCell ref="I23:J23"/>
    <mergeCell ref="B29:C29"/>
    <mergeCell ref="E29:F29"/>
    <mergeCell ref="G29:H29"/>
    <mergeCell ref="I29:J29"/>
    <mergeCell ref="B30:C30"/>
    <mergeCell ref="E30:F30"/>
    <mergeCell ref="G30:H30"/>
    <mergeCell ref="I30:J30"/>
    <mergeCell ref="B31:C31"/>
    <mergeCell ref="E26:F26"/>
    <mergeCell ref="G26:H26"/>
    <mergeCell ref="I26:J26"/>
    <mergeCell ref="A27:C27"/>
    <mergeCell ref="E27:F27"/>
    <mergeCell ref="G27:H27"/>
    <mergeCell ref="I27:J27"/>
    <mergeCell ref="B28:C28"/>
    <mergeCell ref="E28:F28"/>
    <mergeCell ref="G28:H28"/>
    <mergeCell ref="I28:J28"/>
    <mergeCell ref="E31:F31"/>
    <mergeCell ref="G31:H31"/>
    <mergeCell ref="I31:J31"/>
    <mergeCell ref="E32:F32"/>
    <mergeCell ref="G32:H32"/>
    <mergeCell ref="I32:J32"/>
    <mergeCell ref="B36:C36"/>
    <mergeCell ref="E36:F36"/>
    <mergeCell ref="G36:H36"/>
    <mergeCell ref="I36:J36"/>
    <mergeCell ref="A34:C34"/>
    <mergeCell ref="E34:F34"/>
    <mergeCell ref="G34:H34"/>
    <mergeCell ref="I34:J34"/>
    <mergeCell ref="E35:F35"/>
    <mergeCell ref="G35:H35"/>
    <mergeCell ref="I35:J35"/>
    <mergeCell ref="A33:C33"/>
    <mergeCell ref="E33:F33"/>
    <mergeCell ref="G33:H33"/>
    <mergeCell ref="I33:J33"/>
    <mergeCell ref="B38:D38"/>
    <mergeCell ref="E38:G38"/>
    <mergeCell ref="B39:E39"/>
    <mergeCell ref="G39:K39"/>
    <mergeCell ref="A55:G55"/>
    <mergeCell ref="B49:K49"/>
    <mergeCell ref="B51:D51"/>
    <mergeCell ref="G53:H53"/>
    <mergeCell ref="I54:J54"/>
    <mergeCell ref="C40:D40"/>
    <mergeCell ref="C41:D41"/>
    <mergeCell ref="C42:D42"/>
    <mergeCell ref="C46:D46"/>
    <mergeCell ref="C47:D47"/>
    <mergeCell ref="C43:D43"/>
    <mergeCell ref="C44:D44"/>
    <mergeCell ref="C45:D45"/>
    <mergeCell ref="B56:O56"/>
    <mergeCell ref="D60:E60"/>
    <mergeCell ref="F60:K60"/>
    <mergeCell ref="A57:O59"/>
    <mergeCell ref="B60:C60"/>
  </mergeCells>
  <pageMargins left="0.7" right="0.7" top="0.75" bottom="0.75" header="0.3" footer="0.3"/>
  <pageSetup paperSize="9" scale="74" fitToHeight="0" orientation="landscape" r:id="rId1"/>
  <rowBreaks count="1" manualBreakCount="1">
    <brk id="27" max="14" man="1"/>
  </rowBreaks>
  <drawing r:id="rId2"/>
  <legacyDrawing r:id="rId3"/>
  <oleObjects>
    <mc:AlternateContent xmlns:mc="http://schemas.openxmlformats.org/markup-compatibility/2006">
      <mc:Choice Requires="x14">
        <oleObject progId="Word.Document.12" shapeId="2049" r:id="rId4">
          <objectPr defaultSize="0" r:id="rId5">
            <anchor moveWithCells="1">
              <from>
                <xdr:col>4</xdr:col>
                <xdr:colOff>0</xdr:colOff>
                <xdr:row>50</xdr:row>
                <xdr:rowOff>0</xdr:rowOff>
              </from>
              <to>
                <xdr:col>4</xdr:col>
                <xdr:colOff>590550</xdr:colOff>
                <xdr:row>51</xdr:row>
                <xdr:rowOff>161925</xdr:rowOff>
              </to>
            </anchor>
          </objectPr>
        </oleObject>
      </mc:Choice>
      <mc:Fallback>
        <oleObject progId="Word.Document.12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zoomScaleNormal="100" workbookViewId="0">
      <selection activeCell="A5" sqref="A5:N5"/>
    </sheetView>
  </sheetViews>
  <sheetFormatPr defaultRowHeight="15" x14ac:dyDescent="0.25"/>
  <cols>
    <col min="12" max="12" width="0.140625" customWidth="1"/>
    <col min="13" max="14" width="8.85546875" hidden="1" customWidth="1"/>
  </cols>
  <sheetData>
    <row r="1" spans="1:14" x14ac:dyDescent="0.25">
      <c r="A1" s="89" t="s">
        <v>44</v>
      </c>
      <c r="B1" s="89" t="s">
        <v>44</v>
      </c>
      <c r="C1" s="89" t="s">
        <v>44</v>
      </c>
      <c r="D1" s="89" t="s">
        <v>44</v>
      </c>
      <c r="E1" s="89" t="s">
        <v>44</v>
      </c>
      <c r="F1" s="89" t="s">
        <v>44</v>
      </c>
      <c r="G1" s="89" t="s">
        <v>44</v>
      </c>
      <c r="H1" s="89" t="s">
        <v>44</v>
      </c>
      <c r="I1" s="89" t="s">
        <v>44</v>
      </c>
      <c r="J1" s="89" t="s">
        <v>44</v>
      </c>
      <c r="K1" s="89" t="s">
        <v>44</v>
      </c>
      <c r="L1" s="89" t="s">
        <v>44</v>
      </c>
      <c r="M1" s="89" t="s">
        <v>44</v>
      </c>
      <c r="N1" s="89" t="s">
        <v>44</v>
      </c>
    </row>
    <row r="2" spans="1:14" ht="42.75" customHeight="1" x14ac:dyDescent="0.25">
      <c r="A2" s="92" t="s">
        <v>40</v>
      </c>
      <c r="B2" s="92"/>
      <c r="C2" s="92"/>
      <c r="D2" s="92"/>
      <c r="E2" s="92"/>
      <c r="F2" s="92"/>
      <c r="G2" s="92"/>
      <c r="H2" s="92"/>
      <c r="I2" s="92"/>
      <c r="J2" s="92"/>
      <c r="K2" s="92"/>
    </row>
    <row r="3" spans="1:14" ht="55.5" customHeight="1" x14ac:dyDescent="0.3">
      <c r="A3" s="93" t="s">
        <v>67</v>
      </c>
      <c r="B3" s="93"/>
      <c r="C3" s="93"/>
      <c r="D3" s="93"/>
      <c r="E3" s="93"/>
      <c r="F3" s="93"/>
      <c r="G3" s="93"/>
      <c r="H3" s="93"/>
      <c r="I3" s="93"/>
      <c r="J3" s="93"/>
      <c r="K3" s="93"/>
    </row>
    <row r="4" spans="1:14" ht="18.75" x14ac:dyDescent="0.3">
      <c r="A4" s="93" t="s">
        <v>41</v>
      </c>
      <c r="B4" s="93"/>
      <c r="C4" s="93"/>
      <c r="D4" s="93"/>
      <c r="E4" s="93"/>
      <c r="F4" s="93"/>
      <c r="G4" s="93"/>
      <c r="H4" s="93"/>
      <c r="I4" s="93"/>
      <c r="J4" s="93"/>
      <c r="K4" s="93"/>
    </row>
    <row r="5" spans="1:14" ht="45.6" customHeight="1" x14ac:dyDescent="0.25">
      <c r="A5" s="94" t="s">
        <v>87</v>
      </c>
      <c r="B5" s="94" t="s">
        <v>42</v>
      </c>
      <c r="C5" s="94" t="s">
        <v>42</v>
      </c>
      <c r="D5" s="94" t="s">
        <v>42</v>
      </c>
      <c r="E5" s="94" t="s">
        <v>42</v>
      </c>
      <c r="F5" s="94" t="s">
        <v>42</v>
      </c>
      <c r="G5" s="94" t="s">
        <v>42</v>
      </c>
      <c r="H5" s="94" t="s">
        <v>42</v>
      </c>
      <c r="I5" s="94" t="s">
        <v>42</v>
      </c>
      <c r="J5" s="94" t="s">
        <v>42</v>
      </c>
      <c r="K5" s="94" t="s">
        <v>42</v>
      </c>
      <c r="L5" s="94" t="s">
        <v>42</v>
      </c>
      <c r="M5" s="94" t="s">
        <v>42</v>
      </c>
      <c r="N5" s="94" t="s">
        <v>42</v>
      </c>
    </row>
    <row r="6" spans="1:14" x14ac:dyDescent="0.25">
      <c r="A6" s="88" t="s">
        <v>43</v>
      </c>
      <c r="B6" s="88" t="s">
        <v>43</v>
      </c>
      <c r="C6" s="88" t="s">
        <v>43</v>
      </c>
      <c r="D6" s="88" t="s">
        <v>43</v>
      </c>
      <c r="E6" s="88" t="s">
        <v>43</v>
      </c>
      <c r="F6" s="88" t="s">
        <v>43</v>
      </c>
      <c r="G6" s="88" t="s">
        <v>43</v>
      </c>
      <c r="H6" s="88" t="s">
        <v>43</v>
      </c>
      <c r="I6" s="88" t="s">
        <v>43</v>
      </c>
      <c r="J6" s="88" t="s">
        <v>43</v>
      </c>
      <c r="K6" s="88" t="s">
        <v>43</v>
      </c>
      <c r="L6" s="88" t="s">
        <v>43</v>
      </c>
      <c r="M6" s="88" t="s">
        <v>43</v>
      </c>
      <c r="N6" s="88" t="s">
        <v>43</v>
      </c>
    </row>
    <row r="7" spans="1:14" x14ac:dyDescent="0.25">
      <c r="A7" s="90" t="s">
        <v>45</v>
      </c>
      <c r="B7" s="90" t="s">
        <v>45</v>
      </c>
      <c r="C7" s="90" t="s">
        <v>45</v>
      </c>
      <c r="D7" s="90" t="s">
        <v>45</v>
      </c>
      <c r="E7" s="90" t="s">
        <v>45</v>
      </c>
      <c r="F7" s="90" t="s">
        <v>45</v>
      </c>
      <c r="G7" s="90" t="s">
        <v>45</v>
      </c>
      <c r="H7" s="90" t="s">
        <v>45</v>
      </c>
      <c r="I7" s="90" t="s">
        <v>45</v>
      </c>
      <c r="J7" s="90" t="s">
        <v>45</v>
      </c>
      <c r="K7" s="90" t="s">
        <v>45</v>
      </c>
      <c r="L7" s="90" t="s">
        <v>45</v>
      </c>
      <c r="M7" s="90" t="s">
        <v>45</v>
      </c>
      <c r="N7" s="90" t="s">
        <v>45</v>
      </c>
    </row>
    <row r="8" spans="1:14" ht="36" customHeight="1" x14ac:dyDescent="0.25">
      <c r="A8" s="91" t="s">
        <v>46</v>
      </c>
      <c r="B8" s="91" t="s">
        <v>47</v>
      </c>
      <c r="C8" s="91" t="s">
        <v>47</v>
      </c>
      <c r="D8" s="91" t="s">
        <v>47</v>
      </c>
      <c r="E8" s="91" t="s">
        <v>47</v>
      </c>
      <c r="F8" s="91" t="s">
        <v>47</v>
      </c>
      <c r="G8" s="91" t="s">
        <v>47</v>
      </c>
      <c r="H8" s="91" t="s">
        <v>47</v>
      </c>
      <c r="I8" s="91" t="s">
        <v>47</v>
      </c>
      <c r="J8" s="91" t="s">
        <v>47</v>
      </c>
      <c r="K8" s="91" t="s">
        <v>47</v>
      </c>
      <c r="L8" s="91" t="s">
        <v>47</v>
      </c>
      <c r="M8" s="91" t="s">
        <v>47</v>
      </c>
      <c r="N8" s="91" t="s">
        <v>47</v>
      </c>
    </row>
    <row r="9" spans="1:14" ht="35.450000000000003" customHeight="1" x14ac:dyDescent="0.25">
      <c r="A9" s="90" t="s">
        <v>48</v>
      </c>
      <c r="B9" s="90" t="s">
        <v>48</v>
      </c>
      <c r="C9" s="90" t="s">
        <v>48</v>
      </c>
      <c r="D9" s="90" t="s">
        <v>48</v>
      </c>
      <c r="E9" s="90" t="s">
        <v>48</v>
      </c>
      <c r="F9" s="90" t="s">
        <v>48</v>
      </c>
      <c r="G9" s="90" t="s">
        <v>48</v>
      </c>
      <c r="H9" s="90" t="s">
        <v>48</v>
      </c>
      <c r="I9" s="90" t="s">
        <v>48</v>
      </c>
      <c r="J9" s="90" t="s">
        <v>48</v>
      </c>
      <c r="K9" s="90" t="s">
        <v>48</v>
      </c>
      <c r="L9" s="90" t="s">
        <v>48</v>
      </c>
      <c r="M9" s="90" t="s">
        <v>48</v>
      </c>
      <c r="N9" s="90" t="s">
        <v>48</v>
      </c>
    </row>
    <row r="10" spans="1:14" ht="22.9" customHeight="1" x14ac:dyDescent="0.25"/>
    <row r="11" spans="1:14" x14ac:dyDescent="0.25">
      <c r="A11" s="84" t="s">
        <v>56</v>
      </c>
      <c r="B11" s="84" t="s">
        <v>49</v>
      </c>
      <c r="C11" s="84" t="s">
        <v>49</v>
      </c>
      <c r="D11" s="84" t="s">
        <v>49</v>
      </c>
    </row>
    <row r="12" spans="1:14" ht="15" customHeight="1" x14ac:dyDescent="0.25">
      <c r="A12" s="84" t="s">
        <v>65</v>
      </c>
      <c r="B12" s="84"/>
      <c r="C12" s="84"/>
      <c r="D12" s="84"/>
    </row>
    <row r="13" spans="1:14" ht="15" customHeight="1" x14ac:dyDescent="0.25">
      <c r="A13" s="84"/>
      <c r="B13" s="84"/>
      <c r="C13" s="84"/>
      <c r="D13" s="84"/>
    </row>
    <row r="14" spans="1:14" ht="52.5" customHeight="1" x14ac:dyDescent="0.3">
      <c r="A14" s="84"/>
      <c r="B14" s="84"/>
      <c r="C14" s="84"/>
      <c r="D14" s="84"/>
      <c r="E14" s="85" t="s">
        <v>66</v>
      </c>
      <c r="F14" s="85"/>
      <c r="G14" s="85"/>
      <c r="H14" s="85"/>
      <c r="I14" s="85"/>
      <c r="J14" s="85"/>
      <c r="K14" s="85"/>
    </row>
    <row r="15" spans="1:14" ht="15" customHeight="1" x14ac:dyDescent="0.25">
      <c r="A15" s="19"/>
      <c r="B15" s="19"/>
      <c r="C15" s="19"/>
      <c r="D15" s="19"/>
      <c r="E15" s="86" t="s">
        <v>50</v>
      </c>
      <c r="F15" s="86" t="s">
        <v>50</v>
      </c>
      <c r="G15" s="86" t="s">
        <v>50</v>
      </c>
      <c r="H15" s="86" t="s">
        <v>50</v>
      </c>
      <c r="I15" s="87" t="s">
        <v>51</v>
      </c>
      <c r="J15" s="87" t="s">
        <v>51</v>
      </c>
      <c r="K15" s="87" t="s">
        <v>51</v>
      </c>
      <c r="L15" s="87" t="s">
        <v>51</v>
      </c>
      <c r="M15" s="87" t="s">
        <v>51</v>
      </c>
    </row>
  </sheetData>
  <mergeCells count="14">
    <mergeCell ref="A6:N6"/>
    <mergeCell ref="A1:N1"/>
    <mergeCell ref="A7:N7"/>
    <mergeCell ref="A8:N8"/>
    <mergeCell ref="A9:N9"/>
    <mergeCell ref="A2:K2"/>
    <mergeCell ref="A3:K3"/>
    <mergeCell ref="A4:K4"/>
    <mergeCell ref="A5:N5"/>
    <mergeCell ref="A11:D11"/>
    <mergeCell ref="E14:K14"/>
    <mergeCell ref="E15:H15"/>
    <mergeCell ref="I15:M15"/>
    <mergeCell ref="A12:D14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нов</vt:lpstr>
      <vt:lpstr>Протокол НМЦК</vt:lpstr>
      <vt:lpstr>'НМЦК нов'!Область_печати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Богатырёва Анастасия Андреевна</cp:lastModifiedBy>
  <cp:lastPrinted>2024-10-30T06:41:30Z</cp:lastPrinted>
  <dcterms:created xsi:type="dcterms:W3CDTF">2021-03-25T06:47:34Z</dcterms:created>
  <dcterms:modified xsi:type="dcterms:W3CDTF">2024-11-18T11:23:20Z</dcterms:modified>
</cp:coreProperties>
</file>